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ILESV\Data\data2\総務課\管理課\契約関係★\委託契約\Ｒ８年度委託契約\４植栽管理業務\HPアップ\"/>
    </mc:Choice>
  </mc:AlternateContent>
  <xr:revisionPtr revIDLastSave="0" documentId="13_ncr:1_{EC20FD4F-CE44-49FE-931A-B235AB9F8D50}" xr6:coauthVersionLast="47" xr6:coauthVersionMax="47" xr10:uidLastSave="{00000000-0000-0000-0000-000000000000}"/>
  <bookViews>
    <workbookView xWindow="-120" yWindow="-120" windowWidth="29040" windowHeight="15720" tabRatio="903" activeTab="1" xr2:uid="{00000000-000D-0000-FFFF-FFFF00000000}"/>
  </bookViews>
  <sheets>
    <sheet name="表紙 " sheetId="7" r:id="rId1"/>
    <sheet name="総括" sheetId="3" r:id="rId2"/>
    <sheet name="直接作業費" sheetId="4" r:id="rId3"/>
    <sheet name="直接作業費細目 " sheetId="5" r:id="rId4"/>
  </sheets>
  <definedNames>
    <definedName name="_xlnm.Print_Area" localSheetId="1">総括!$A$1:$J$33</definedName>
    <definedName name="_xlnm.Print_Area" localSheetId="2">直接作業費!$A$1:$J$37</definedName>
    <definedName name="_xlnm.Print_Area" localSheetId="3">'直接作業費細目 '!$A$1:$J$184</definedName>
    <definedName name="工法">#REF!=#REF!</definedName>
  </definedNames>
  <calcPr calcId="191029"/>
</workbook>
</file>

<file path=xl/calcChain.xml><?xml version="1.0" encoding="utf-8"?>
<calcChain xmlns="http://schemas.openxmlformats.org/spreadsheetml/2006/main">
  <c r="F99" i="5" l="1"/>
  <c r="F101" i="5"/>
  <c r="F103" i="5"/>
  <c r="F105" i="5"/>
  <c r="F3" i="5"/>
  <c r="F11" i="5"/>
  <c r="G11" i="5" s="1"/>
  <c r="F151" i="5" l="1"/>
  <c r="G151" i="5" s="1"/>
  <c r="F144" i="5"/>
  <c r="G144" i="5" s="1"/>
  <c r="F142" i="5"/>
  <c r="G142" i="5" s="1"/>
  <c r="F140" i="5"/>
  <c r="G140" i="5" s="1"/>
  <c r="F138" i="5"/>
  <c r="G138" i="5" s="1"/>
  <c r="F130" i="5"/>
  <c r="G130" i="5" s="1"/>
  <c r="F118" i="5"/>
  <c r="G118" i="5" s="1"/>
  <c r="F27" i="5"/>
  <c r="G27" i="5" s="1"/>
  <c r="F25" i="5"/>
  <c r="G25" i="5" s="1"/>
  <c r="F23" i="5"/>
  <c r="G23" i="5" s="1"/>
  <c r="F21" i="5"/>
  <c r="G21" i="5" s="1"/>
  <c r="F19" i="5"/>
  <c r="G19" i="5" s="1"/>
  <c r="F17" i="5"/>
  <c r="G17" i="5" s="1"/>
  <c r="F15" i="5"/>
  <c r="G15" i="5" s="1"/>
  <c r="F13" i="5"/>
  <c r="G13" i="5" s="1"/>
  <c r="F9" i="5"/>
  <c r="G9" i="5" s="1"/>
  <c r="F7" i="5"/>
  <c r="G7" i="5" s="1"/>
  <c r="F5" i="5"/>
  <c r="G5" i="5" s="1"/>
  <c r="G3" i="5"/>
  <c r="F136" i="5"/>
  <c r="G136" i="5" s="1"/>
  <c r="F128" i="5"/>
  <c r="G128" i="5" s="1"/>
  <c r="F126" i="5"/>
  <c r="G126" i="5" s="1"/>
  <c r="F124" i="5"/>
  <c r="G124" i="5" s="1"/>
  <c r="F122" i="5"/>
  <c r="G122" i="5" s="1"/>
  <c r="F120" i="5"/>
  <c r="G120" i="5" s="1"/>
  <c r="F116" i="5"/>
  <c r="G116" i="5" s="1"/>
  <c r="F114" i="5"/>
  <c r="G114" i="5" s="1"/>
  <c r="J29" i="5" l="1"/>
  <c r="J155" i="5"/>
  <c r="J146" i="5"/>
  <c r="F109" i="5"/>
  <c r="G109" i="5" s="1"/>
  <c r="F107" i="5"/>
  <c r="G107" i="5" s="1"/>
  <c r="G105" i="5"/>
  <c r="G103" i="5"/>
  <c r="G101" i="5"/>
  <c r="G99" i="5"/>
  <c r="F93" i="5"/>
  <c r="G93" i="5" s="1"/>
  <c r="F91" i="5"/>
  <c r="G91" i="5" s="1"/>
  <c r="F89" i="5"/>
  <c r="G89" i="5" s="1"/>
  <c r="F87" i="5"/>
  <c r="G87" i="5" s="1"/>
  <c r="F85" i="5"/>
  <c r="G85" i="5" s="1"/>
  <c r="F79" i="5"/>
  <c r="G79" i="5" s="1"/>
  <c r="F77" i="5"/>
  <c r="G77" i="5" s="1"/>
  <c r="F72" i="5"/>
  <c r="G72" i="5" s="1"/>
  <c r="F70" i="5"/>
  <c r="G70" i="5" s="1"/>
  <c r="F68" i="5"/>
  <c r="G68" i="5" s="1"/>
  <c r="F66" i="5"/>
  <c r="G66" i="5" s="1"/>
  <c r="F64" i="5"/>
  <c r="G64" i="5" s="1"/>
  <c r="F62" i="5"/>
  <c r="G62" i="5" s="1"/>
  <c r="F60" i="5"/>
  <c r="G60" i="5" s="1"/>
  <c r="F54" i="5"/>
  <c r="G54" i="5" s="1"/>
  <c r="F52" i="5"/>
  <c r="G52" i="5" s="1"/>
  <c r="F50" i="5"/>
  <c r="G50" i="5" s="1"/>
  <c r="F48" i="5"/>
  <c r="G48" i="5" s="1"/>
  <c r="F46" i="5"/>
  <c r="G46" i="5" s="1"/>
  <c r="F44" i="5"/>
  <c r="G44" i="5" s="1"/>
  <c r="F42" i="5"/>
  <c r="G42" i="5" s="1"/>
  <c r="F40" i="5"/>
  <c r="G40" i="5" s="1"/>
  <c r="F33" i="5"/>
  <c r="G33" i="5" s="1"/>
  <c r="J35" i="5" s="1"/>
  <c r="G177" i="5" l="1"/>
  <c r="J132" i="5"/>
  <c r="J95" i="5"/>
  <c r="J81" i="5"/>
  <c r="J56" i="5"/>
  <c r="G179" i="5"/>
  <c r="G175" i="5"/>
  <c r="G173" i="5"/>
  <c r="G171" i="5"/>
  <c r="G169" i="5"/>
  <c r="G167" i="5"/>
  <c r="G165" i="5"/>
  <c r="G163" i="5"/>
  <c r="G161" i="5"/>
  <c r="G159" i="5"/>
  <c r="G157" i="5"/>
  <c r="G134" i="5"/>
  <c r="G7" i="4" l="1"/>
  <c r="G33" i="4" s="1"/>
  <c r="K109" i="5"/>
  <c r="G4" i="3" l="1"/>
  <c r="H7" i="4"/>
  <c r="H33" i="4" s="1"/>
  <c r="G9" i="3" l="1"/>
  <c r="G25" i="3" s="1"/>
  <c r="G20" i="7" l="1"/>
  <c r="J20" i="7" s="1"/>
  <c r="G19" i="7" s="1"/>
  <c r="G29" i="3" l="1"/>
  <c r="G31" i="3" s="1"/>
</calcChain>
</file>

<file path=xl/sharedStrings.xml><?xml version="1.0" encoding="utf-8"?>
<sst xmlns="http://schemas.openxmlformats.org/spreadsheetml/2006/main" count="249" uniqueCount="130">
  <si>
    <t>消費税相当額</t>
    <rPh sb="0" eb="3">
      <t>ショウヒゼイ</t>
    </rPh>
    <rPh sb="3" eb="5">
      <t>ソウトウ</t>
    </rPh>
    <rPh sb="5" eb="6">
      <t>ガク</t>
    </rPh>
    <phoneticPr fontId="2"/>
  </si>
  <si>
    <t>合　　計</t>
    <rPh sb="0" eb="1">
      <t>ゴウ</t>
    </rPh>
    <rPh sb="3" eb="4">
      <t>ケイ</t>
    </rPh>
    <phoneticPr fontId="2"/>
  </si>
  <si>
    <t>Ⅰ</t>
    <phoneticPr fontId="2"/>
  </si>
  <si>
    <t>Ⅱ</t>
    <phoneticPr fontId="2"/>
  </si>
  <si>
    <t>Ⅰ＋Ⅱ</t>
    <phoneticPr fontId="2"/>
  </si>
  <si>
    <t>名　　　　称</t>
  </si>
  <si>
    <t>摘　　　　要</t>
  </si>
  <si>
    <t>数量</t>
  </si>
  <si>
    <t>単位</t>
  </si>
  <si>
    <t>単　価</t>
  </si>
  <si>
    <t>金　額</t>
  </si>
  <si>
    <t>備    考</t>
  </si>
  <si>
    <t>式</t>
  </si>
  <si>
    <t>共通仮設費</t>
  </si>
  <si>
    <t>No.</t>
  </si>
  <si>
    <t>％</t>
    <phoneticPr fontId="2"/>
  </si>
  <si>
    <t>Ⅰ</t>
    <phoneticPr fontId="3"/>
  </si>
  <si>
    <t>Ⅰ直接工事費　　計</t>
    <rPh sb="1" eb="3">
      <t>チョクセツ</t>
    </rPh>
    <rPh sb="3" eb="6">
      <t>コウジヒ</t>
    </rPh>
    <rPh sb="8" eb="9">
      <t>ケイ</t>
    </rPh>
    <phoneticPr fontId="3"/>
  </si>
  <si>
    <t>式</t>
    <rPh sb="0" eb="1">
      <t>シキ</t>
    </rPh>
    <phoneticPr fontId="3"/>
  </si>
  <si>
    <t>諸経費</t>
    <rPh sb="0" eb="3">
      <t>ショケイヒ</t>
    </rPh>
    <phoneticPr fontId="3"/>
  </si>
  <si>
    <t>合　　計</t>
    <rPh sb="0" eb="1">
      <t>ゴウ</t>
    </rPh>
    <rPh sb="3" eb="4">
      <t>ケイ</t>
    </rPh>
    <phoneticPr fontId="3"/>
  </si>
  <si>
    <t xml:space="preserve"> 変更請負額（Ｂ／Ａ）×Ｃ</t>
    <rPh sb="1" eb="3">
      <t>ヘンコウ</t>
    </rPh>
    <rPh sb="3" eb="5">
      <t>ウケオ</t>
    </rPh>
    <rPh sb="5" eb="6">
      <t>ガク</t>
    </rPh>
    <phoneticPr fontId="33"/>
  </si>
  <si>
    <t xml:space="preserve"> 元設計額（Ｂ）</t>
    <rPh sb="1" eb="2">
      <t>モト</t>
    </rPh>
    <rPh sb="2" eb="4">
      <t>セッケイ</t>
    </rPh>
    <rPh sb="4" eb="5">
      <t>ガク</t>
    </rPh>
    <phoneticPr fontId="33"/>
  </si>
  <si>
    <t xml:space="preserve"> 変更設計額（Ｃ）</t>
    <rPh sb="1" eb="3">
      <t>ヘンコウ</t>
    </rPh>
    <rPh sb="3" eb="5">
      <t>セッケイ</t>
    </rPh>
    <rPh sb="5" eb="6">
      <t>ガク</t>
    </rPh>
    <phoneticPr fontId="33"/>
  </si>
  <si>
    <t xml:space="preserve"> 元設計額（Ａ）</t>
    <rPh sb="1" eb="2">
      <t>モト</t>
    </rPh>
    <rPh sb="2" eb="4">
      <t>セッケイ</t>
    </rPh>
    <rPh sb="4" eb="5">
      <t>ガク</t>
    </rPh>
    <phoneticPr fontId="33"/>
  </si>
  <si>
    <t>起 工 理 由 （ 又 は 変 更 理 由 ）</t>
    <rPh sb="0" eb="3">
      <t>キコウ</t>
    </rPh>
    <rPh sb="4" eb="7">
      <t>リユウ</t>
    </rPh>
    <rPh sb="10" eb="11">
      <t>マタ</t>
    </rPh>
    <rPh sb="14" eb="17">
      <t>ヘンコウ</t>
    </rPh>
    <rPh sb="18" eb="21">
      <t>リユウ</t>
    </rPh>
    <phoneticPr fontId="33"/>
  </si>
  <si>
    <t>設　計　用　紙</t>
    <rPh sb="0" eb="3">
      <t>セッケイ</t>
    </rPh>
    <rPh sb="4" eb="7">
      <t>ヨウシ</t>
    </rPh>
    <phoneticPr fontId="33"/>
  </si>
  <si>
    <t>契約額</t>
    <rPh sb="0" eb="3">
      <t>ケイヤクガク</t>
    </rPh>
    <phoneticPr fontId="33"/>
  </si>
  <si>
    <t>施行者</t>
    <rPh sb="0" eb="2">
      <t>セコウ</t>
    </rPh>
    <rPh sb="2" eb="3">
      <t>シャ</t>
    </rPh>
    <phoneticPr fontId="33"/>
  </si>
  <si>
    <t>完了年月日</t>
    <rPh sb="0" eb="2">
      <t>カンリョウ</t>
    </rPh>
    <rPh sb="2" eb="5">
      <t>ネンガッピ</t>
    </rPh>
    <phoneticPr fontId="33"/>
  </si>
  <si>
    <t>起工年月日</t>
    <rPh sb="0" eb="2">
      <t>キコウ</t>
    </rPh>
    <rPh sb="2" eb="3">
      <t>ネン</t>
    </rPh>
    <rPh sb="3" eb="5">
      <t>ガッピ</t>
    </rPh>
    <phoneticPr fontId="33"/>
  </si>
  <si>
    <t>履行期間</t>
    <rPh sb="0" eb="2">
      <t>リコウ</t>
    </rPh>
    <rPh sb="2" eb="4">
      <t>キカン</t>
    </rPh>
    <phoneticPr fontId="33"/>
  </si>
  <si>
    <t xml:space="preserve">    請          負</t>
    <rPh sb="4" eb="16">
      <t>ウケオイ</t>
    </rPh>
    <phoneticPr fontId="33"/>
  </si>
  <si>
    <t>施行方法</t>
    <rPh sb="0" eb="2">
      <t>セコウ</t>
    </rPh>
    <rPh sb="2" eb="4">
      <t>ホウホウ</t>
    </rPh>
    <phoneticPr fontId="33"/>
  </si>
  <si>
    <t>　設　　　計　　　大　　　要</t>
    <rPh sb="1" eb="6">
      <t>セッケイ</t>
    </rPh>
    <rPh sb="9" eb="10">
      <t>ダイ</t>
    </rPh>
    <rPh sb="13" eb="14">
      <t>ヨウ</t>
    </rPh>
    <phoneticPr fontId="33"/>
  </si>
  <si>
    <t>設計者</t>
    <rPh sb="0" eb="3">
      <t>セッケイショ</t>
    </rPh>
    <phoneticPr fontId="33"/>
  </si>
  <si>
    <t>監査者</t>
    <rPh sb="0" eb="2">
      <t>カンサ</t>
    </rPh>
    <rPh sb="2" eb="3">
      <t>シャ</t>
    </rPh>
    <phoneticPr fontId="33"/>
  </si>
  <si>
    <t>係員</t>
    <rPh sb="0" eb="1">
      <t>カカ</t>
    </rPh>
    <phoneticPr fontId="35"/>
  </si>
  <si>
    <t>副館長</t>
    <rPh sb="0" eb="1">
      <t>フク</t>
    </rPh>
    <rPh sb="1" eb="3">
      <t>カンチョウ</t>
    </rPh>
    <phoneticPr fontId="35"/>
  </si>
  <si>
    <t>館長</t>
    <rPh sb="0" eb="2">
      <t>カンチョウ</t>
    </rPh>
    <phoneticPr fontId="33"/>
  </si>
  <si>
    <t>業　　務　　名</t>
    <rPh sb="0" eb="1">
      <t>ギョウ</t>
    </rPh>
    <rPh sb="3" eb="4">
      <t>ツトム</t>
    </rPh>
    <rPh sb="6" eb="7">
      <t>メイ</t>
    </rPh>
    <phoneticPr fontId="33"/>
  </si>
  <si>
    <t>位　　　　置</t>
    <rPh sb="0" eb="1">
      <t>クライ</t>
    </rPh>
    <rPh sb="5" eb="6">
      <t>チ</t>
    </rPh>
    <phoneticPr fontId="33"/>
  </si>
  <si>
    <t>×</t>
    <phoneticPr fontId="29"/>
  </si>
  <si>
    <t>植栽管理業務　　一式</t>
    <rPh sb="0" eb="4">
      <t>ショクサイカンリ</t>
    </rPh>
    <rPh sb="4" eb="6">
      <t>ギョウム</t>
    </rPh>
    <rPh sb="8" eb="10">
      <t>イッシキ</t>
    </rPh>
    <phoneticPr fontId="33"/>
  </si>
  <si>
    <t>長野県立美術館</t>
    <rPh sb="0" eb="4">
      <t>ナガノケンリツ</t>
    </rPh>
    <rPh sb="4" eb="7">
      <t>ビジュツカン</t>
    </rPh>
    <phoneticPr fontId="33"/>
  </si>
  <si>
    <t>長野県立美術館における植栽管理のため</t>
    <rPh sb="0" eb="4">
      <t>ナガノケンリツ</t>
    </rPh>
    <rPh sb="4" eb="7">
      <t>ビジュツカン</t>
    </rPh>
    <rPh sb="11" eb="15">
      <t>ショクサイカンリ</t>
    </rPh>
    <phoneticPr fontId="29"/>
  </si>
  <si>
    <t>植栽管理業務</t>
    <rPh sb="0" eb="2">
      <t>ショクサイ</t>
    </rPh>
    <rPh sb="2" eb="4">
      <t>カンリ</t>
    </rPh>
    <rPh sb="4" eb="6">
      <t>ギョウム</t>
    </rPh>
    <phoneticPr fontId="3"/>
  </si>
  <si>
    <t>本館・外構・ポケットパーク</t>
    <rPh sb="0" eb="2">
      <t>ホンカン</t>
    </rPh>
    <rPh sb="3" eb="5">
      <t>ガイコウ</t>
    </rPh>
    <phoneticPr fontId="3"/>
  </si>
  <si>
    <t>新植常緑樹</t>
    <rPh sb="0" eb="2">
      <t>シンショク</t>
    </rPh>
    <rPh sb="2" eb="5">
      <t>ジョウリョクジュ</t>
    </rPh>
    <phoneticPr fontId="3"/>
  </si>
  <si>
    <t>本</t>
    <rPh sb="0" eb="1">
      <t>ホン</t>
    </rPh>
    <phoneticPr fontId="3"/>
  </si>
  <si>
    <t>高木１　シラカシ・ソヨゴ剪定</t>
    <rPh sb="0" eb="2">
      <t>コウボク</t>
    </rPh>
    <rPh sb="12" eb="14">
      <t>センテイ</t>
    </rPh>
    <phoneticPr fontId="3"/>
  </si>
  <si>
    <t>高木２　サクラ・モミジ・カツラ剪定</t>
    <rPh sb="0" eb="2">
      <t>コウボク</t>
    </rPh>
    <rPh sb="15" eb="17">
      <t>センテイ</t>
    </rPh>
    <phoneticPr fontId="3"/>
  </si>
  <si>
    <t>中木１　アセビ・キンモクセイ剪定</t>
    <rPh sb="0" eb="2">
      <t>チュウボク</t>
    </rPh>
    <rPh sb="14" eb="16">
      <t>センテイ</t>
    </rPh>
    <phoneticPr fontId="3"/>
  </si>
  <si>
    <t>新植落葉樹</t>
    <rPh sb="0" eb="2">
      <t>シンショク</t>
    </rPh>
    <rPh sb="2" eb="5">
      <t>ラクヨウジュ</t>
    </rPh>
    <phoneticPr fontId="3"/>
  </si>
  <si>
    <t>中木２　ツリバナ・ｵﾄｺﾖｳｿﾞﾒ他剪定</t>
    <rPh sb="0" eb="2">
      <t>チュウボク</t>
    </rPh>
    <rPh sb="17" eb="18">
      <t>ホカ</t>
    </rPh>
    <rPh sb="18" eb="20">
      <t>センテイ</t>
    </rPh>
    <phoneticPr fontId="3"/>
  </si>
  <si>
    <t>㎡</t>
    <phoneticPr fontId="3"/>
  </si>
  <si>
    <t>低木２　オカメザサ刈込</t>
    <rPh sb="0" eb="2">
      <t>テイボク</t>
    </rPh>
    <rPh sb="9" eb="11">
      <t>カリコミ</t>
    </rPh>
    <phoneticPr fontId="3"/>
  </si>
  <si>
    <t>地被類　ブルーパシフィック剪定</t>
    <rPh sb="0" eb="3">
      <t>チヒルイ</t>
    </rPh>
    <rPh sb="13" eb="15">
      <t>センテイ</t>
    </rPh>
    <phoneticPr fontId="3"/>
  </si>
  <si>
    <t>芝刈り　ヒメコウライ</t>
    <rPh sb="0" eb="2">
      <t>シバカ</t>
    </rPh>
    <phoneticPr fontId="3"/>
  </si>
  <si>
    <t>実施
回数</t>
    <rPh sb="0" eb="2">
      <t>ジッシ</t>
    </rPh>
    <rPh sb="3" eb="5">
      <t>カイスウ</t>
    </rPh>
    <phoneticPr fontId="3"/>
  </si>
  <si>
    <t xml:space="preserve">
見積金額</t>
    <rPh sb="1" eb="3">
      <t>ミツモリ</t>
    </rPh>
    <rPh sb="3" eb="5">
      <t>キンガク</t>
    </rPh>
    <phoneticPr fontId="3"/>
  </si>
  <si>
    <t>芝除草剤　ヒメコウライ</t>
    <rPh sb="0" eb="1">
      <t>シバ</t>
    </rPh>
    <rPh sb="1" eb="4">
      <t>ジョソウザイ</t>
    </rPh>
    <phoneticPr fontId="3"/>
  </si>
  <si>
    <t>伐根除草　緑地全域</t>
    <rPh sb="0" eb="2">
      <t>バッコン</t>
    </rPh>
    <rPh sb="2" eb="4">
      <t>ジョソウ</t>
    </rPh>
    <rPh sb="5" eb="9">
      <t>リョクチゼンイキ</t>
    </rPh>
    <phoneticPr fontId="3"/>
  </si>
  <si>
    <t>施肥（化成肥料）　緑地全域</t>
    <rPh sb="0" eb="2">
      <t>セヒ</t>
    </rPh>
    <rPh sb="3" eb="5">
      <t>カセイ</t>
    </rPh>
    <rPh sb="5" eb="7">
      <t>ヒリョウ</t>
    </rPh>
    <rPh sb="9" eb="11">
      <t>リョクチ</t>
    </rPh>
    <rPh sb="11" eb="13">
      <t>ゼンイキ</t>
    </rPh>
    <phoneticPr fontId="3"/>
  </si>
  <si>
    <t>消毒（薬剤防除）　落葉高中木</t>
    <rPh sb="0" eb="2">
      <t>ショウドク</t>
    </rPh>
    <rPh sb="3" eb="5">
      <t>ヤクザイ</t>
    </rPh>
    <rPh sb="5" eb="7">
      <t>ボウジョ</t>
    </rPh>
    <rPh sb="9" eb="11">
      <t>ラクヨウ</t>
    </rPh>
    <rPh sb="11" eb="14">
      <t>コウチュウボク</t>
    </rPh>
    <phoneticPr fontId="3"/>
  </si>
  <si>
    <t>水やり　緑地全域　年間２０回</t>
    <rPh sb="0" eb="1">
      <t>ミズ</t>
    </rPh>
    <rPh sb="4" eb="8">
      <t>リョクチゼンイキ</t>
    </rPh>
    <rPh sb="9" eb="11">
      <t>ネンカン</t>
    </rPh>
    <rPh sb="13" eb="14">
      <t>カイ</t>
    </rPh>
    <phoneticPr fontId="3"/>
  </si>
  <si>
    <t>壁面緑化タマリュウ</t>
    <rPh sb="0" eb="2">
      <t>ヘキメン</t>
    </rPh>
    <rPh sb="2" eb="4">
      <t>リョクカ</t>
    </rPh>
    <phoneticPr fontId="3"/>
  </si>
  <si>
    <t>施肥（油かす）</t>
    <rPh sb="0" eb="2">
      <t>セヒ</t>
    </rPh>
    <rPh sb="3" eb="4">
      <t>アブラ</t>
    </rPh>
    <phoneticPr fontId="3"/>
  </si>
  <si>
    <t>１　小　　　　計</t>
    <rPh sb="2" eb="3">
      <t>ショウ</t>
    </rPh>
    <rPh sb="7" eb="8">
      <t>ケイ</t>
    </rPh>
    <phoneticPr fontId="3"/>
  </si>
  <si>
    <t>２　小　　　　計</t>
    <rPh sb="2" eb="3">
      <t>ショウ</t>
    </rPh>
    <rPh sb="7" eb="8">
      <t>ケイ</t>
    </rPh>
    <phoneticPr fontId="3"/>
  </si>
  <si>
    <t>登り庭</t>
    <rPh sb="0" eb="1">
      <t>ノボリ</t>
    </rPh>
    <rPh sb="2" eb="3">
      <t>ニワ</t>
    </rPh>
    <phoneticPr fontId="3"/>
  </si>
  <si>
    <t>中木３　ツバリナ・ｵﾄｺﾖｳｿﾞﾒ他　徒長枝剪定</t>
    <rPh sb="0" eb="2">
      <t>チュウボク</t>
    </rPh>
    <rPh sb="17" eb="18">
      <t>ホカ</t>
    </rPh>
    <rPh sb="19" eb="20">
      <t>ト</t>
    </rPh>
    <rPh sb="20" eb="21">
      <t>ナガ</t>
    </rPh>
    <rPh sb="21" eb="22">
      <t>エダ</t>
    </rPh>
    <rPh sb="22" eb="24">
      <t>センテイ</t>
    </rPh>
    <phoneticPr fontId="3"/>
  </si>
  <si>
    <t>低木３　オカメザサ刈込</t>
    <rPh sb="0" eb="2">
      <t>テイボク</t>
    </rPh>
    <rPh sb="9" eb="11">
      <t>カリコミ</t>
    </rPh>
    <phoneticPr fontId="3"/>
  </si>
  <si>
    <t>地被類　ロニセダニティダ</t>
    <rPh sb="0" eb="3">
      <t>チヒルイ</t>
    </rPh>
    <phoneticPr fontId="3"/>
  </si>
  <si>
    <t>伐根除草　緑地全体</t>
    <rPh sb="0" eb="4">
      <t>バッコンジョソウ</t>
    </rPh>
    <rPh sb="5" eb="9">
      <t>リョクチゼンタイ</t>
    </rPh>
    <phoneticPr fontId="3"/>
  </si>
  <si>
    <t>施肥（化成肥料）　緑地全体</t>
    <rPh sb="0" eb="2">
      <t>セヒ</t>
    </rPh>
    <rPh sb="3" eb="7">
      <t>カセイヒリョウ</t>
    </rPh>
    <rPh sb="9" eb="13">
      <t>リョクチゼンタイ</t>
    </rPh>
    <phoneticPr fontId="3"/>
  </si>
  <si>
    <t>施肥（油かす）　タマリュウ</t>
    <rPh sb="0" eb="2">
      <t>セヒ</t>
    </rPh>
    <rPh sb="3" eb="4">
      <t>アブラ</t>
    </rPh>
    <phoneticPr fontId="3"/>
  </si>
  <si>
    <t>水やり　全域</t>
    <rPh sb="0" eb="1">
      <t>ミズ</t>
    </rPh>
    <rPh sb="4" eb="6">
      <t>ゼンイキ</t>
    </rPh>
    <phoneticPr fontId="3"/>
  </si>
  <si>
    <t>３　小　　　　計</t>
    <rPh sb="2" eb="3">
      <t>ショウ</t>
    </rPh>
    <rPh sb="7" eb="8">
      <t>ケイ</t>
    </rPh>
    <phoneticPr fontId="3"/>
  </si>
  <si>
    <t>屋上緑化・サクラ・カフェ</t>
    <rPh sb="0" eb="4">
      <t>オクジョウリョッカ</t>
    </rPh>
    <phoneticPr fontId="3"/>
  </si>
  <si>
    <t>高木３　ソヨゴ徒長枝剪定</t>
    <rPh sb="0" eb="2">
      <t>コウボク</t>
    </rPh>
    <rPh sb="7" eb="10">
      <t>トチョウシ</t>
    </rPh>
    <rPh sb="10" eb="12">
      <t>センテイ</t>
    </rPh>
    <phoneticPr fontId="3"/>
  </si>
  <si>
    <t>常緑樹</t>
    <rPh sb="0" eb="3">
      <t>ジョウリョクジュ</t>
    </rPh>
    <phoneticPr fontId="3"/>
  </si>
  <si>
    <t>高木４　ｿﾒｲﾖｼﾉ・ｻﾄｻﾞｸﾗ・ｼﾀﾞﾚｻﾞｸﾗ剪定</t>
    <rPh sb="0" eb="2">
      <t>コウボク</t>
    </rPh>
    <rPh sb="26" eb="28">
      <t>センテイ</t>
    </rPh>
    <phoneticPr fontId="3"/>
  </si>
  <si>
    <t>落葉樹</t>
    <rPh sb="0" eb="3">
      <t>ラクヨウジュ</t>
    </rPh>
    <phoneticPr fontId="3"/>
  </si>
  <si>
    <t>低木４　ｺﾄﾈｱｽﾀｰ剪定（ｶﾌｪ前）</t>
    <rPh sb="0" eb="2">
      <t>テイボク</t>
    </rPh>
    <rPh sb="11" eb="13">
      <t>センテイ</t>
    </rPh>
    <rPh sb="17" eb="18">
      <t>マエ</t>
    </rPh>
    <phoneticPr fontId="3"/>
  </si>
  <si>
    <t>低木５　オカメザサ刈込</t>
    <rPh sb="0" eb="2">
      <t>テイボク</t>
    </rPh>
    <rPh sb="9" eb="11">
      <t>カリコミ</t>
    </rPh>
    <phoneticPr fontId="3"/>
  </si>
  <si>
    <t>地被類３　ﾌﾞﾙｰﾊﾟｼﾌｨｯｸ剪定</t>
    <rPh sb="0" eb="3">
      <t>チヒルイ</t>
    </rPh>
    <rPh sb="16" eb="18">
      <t>センテイ</t>
    </rPh>
    <phoneticPr fontId="3"/>
  </si>
  <si>
    <t>伐根除草　緑地全域</t>
    <rPh sb="0" eb="4">
      <t>バッコンジョソウ</t>
    </rPh>
    <rPh sb="5" eb="6">
      <t>リョク</t>
    </rPh>
    <rPh sb="6" eb="7">
      <t>チ</t>
    </rPh>
    <rPh sb="7" eb="9">
      <t>ゼンイキ</t>
    </rPh>
    <phoneticPr fontId="3"/>
  </si>
  <si>
    <t>施肥（化成肥料）　ﾀﾏﾘｭｳ以外</t>
    <rPh sb="0" eb="2">
      <t>セヒ</t>
    </rPh>
    <rPh sb="3" eb="7">
      <t>カセイヒリョウ</t>
    </rPh>
    <rPh sb="14" eb="16">
      <t>イガイ</t>
    </rPh>
    <phoneticPr fontId="3"/>
  </si>
  <si>
    <t>施肥（化成肥料）　ﾀﾏﾘｭｳ以外緑地</t>
    <rPh sb="0" eb="2">
      <t>セヒ</t>
    </rPh>
    <rPh sb="3" eb="7">
      <t>カセイヒリョウ</t>
    </rPh>
    <rPh sb="14" eb="16">
      <t>イガイ</t>
    </rPh>
    <rPh sb="16" eb="18">
      <t>リョクチ</t>
    </rPh>
    <phoneticPr fontId="3"/>
  </si>
  <si>
    <t>４　小　　　　計</t>
    <rPh sb="2" eb="3">
      <t>ショウ</t>
    </rPh>
    <rPh sb="7" eb="8">
      <t>ケイ</t>
    </rPh>
    <phoneticPr fontId="3"/>
  </si>
  <si>
    <t>草屋根</t>
    <rPh sb="0" eb="3">
      <t>クサヤネ</t>
    </rPh>
    <phoneticPr fontId="3"/>
  </si>
  <si>
    <t>地被類４　ｺﾄﾈｱｽﾀ・ﾌﾞﾙｰﾊﾟｼﾌｨｯｸ他</t>
    <rPh sb="0" eb="3">
      <t>チヒルイ</t>
    </rPh>
    <rPh sb="23" eb="24">
      <t>ホカ</t>
    </rPh>
    <phoneticPr fontId="3"/>
  </si>
  <si>
    <t>地被類５　フウチソウ冬季刈込</t>
    <rPh sb="0" eb="3">
      <t>チヒルイ</t>
    </rPh>
    <rPh sb="10" eb="12">
      <t>トウキ</t>
    </rPh>
    <rPh sb="12" eb="14">
      <t>カリコミ</t>
    </rPh>
    <phoneticPr fontId="3"/>
  </si>
  <si>
    <t>伐根除草　緑地全域</t>
    <rPh sb="0" eb="4">
      <t>バッコンジョソウ</t>
    </rPh>
    <rPh sb="5" eb="7">
      <t>リョクチ</t>
    </rPh>
    <rPh sb="7" eb="9">
      <t>ゼンイキ</t>
    </rPh>
    <phoneticPr fontId="3"/>
  </si>
  <si>
    <t>５　小　　　　計</t>
    <rPh sb="2" eb="3">
      <t>ショウ</t>
    </rPh>
    <rPh sb="7" eb="8">
      <t>ケイ</t>
    </rPh>
    <phoneticPr fontId="3"/>
  </si>
  <si>
    <t>東山魁夷館・展望テラス</t>
    <rPh sb="0" eb="5">
      <t>ヒガシヤマカイイカン</t>
    </rPh>
    <rPh sb="6" eb="8">
      <t>テンボウ</t>
    </rPh>
    <phoneticPr fontId="3"/>
  </si>
  <si>
    <t>高木５　ﾔﾏﾓﾐｼﾞ・ｿﾒｲﾖｼﾉ・ｼﾅﾉｷ・ｱｷﾆﾚ剪定</t>
    <rPh sb="0" eb="2">
      <t>コウボク</t>
    </rPh>
    <rPh sb="27" eb="29">
      <t>センテイ</t>
    </rPh>
    <phoneticPr fontId="3"/>
  </si>
  <si>
    <t>新植落葉樹</t>
    <rPh sb="0" eb="5">
      <t>シンショクラクヨウジュ</t>
    </rPh>
    <phoneticPr fontId="3"/>
  </si>
  <si>
    <t>高木６　ヒイラギモクセイ徒長枝剪定</t>
    <rPh sb="0" eb="2">
      <t>コウボク</t>
    </rPh>
    <rPh sb="12" eb="15">
      <t>トチョウシ</t>
    </rPh>
    <rPh sb="15" eb="17">
      <t>センテイ</t>
    </rPh>
    <phoneticPr fontId="3"/>
  </si>
  <si>
    <t>中木４　トサミズキ徒長枝剪定</t>
    <rPh sb="0" eb="2">
      <t>チュウボク</t>
    </rPh>
    <rPh sb="9" eb="12">
      <t>トチョウシ</t>
    </rPh>
    <rPh sb="12" eb="14">
      <t>センテイ</t>
    </rPh>
    <phoneticPr fontId="3"/>
  </si>
  <si>
    <t>低木６　ﾋｲﾗｷﾞﾅﾝﾃﾝ・ﾕｷﾔﾅｷﾞ剪定</t>
    <rPh sb="0" eb="2">
      <t>テイボク</t>
    </rPh>
    <rPh sb="20" eb="22">
      <t>センテイ</t>
    </rPh>
    <phoneticPr fontId="3"/>
  </si>
  <si>
    <t>低木７　オカメザサ刈込</t>
    <rPh sb="0" eb="2">
      <t>テイボク</t>
    </rPh>
    <rPh sb="9" eb="11">
      <t>カリコミ</t>
    </rPh>
    <phoneticPr fontId="3"/>
  </si>
  <si>
    <t>地被類６　ビンカミノール剪定</t>
    <rPh sb="0" eb="3">
      <t>チヒルイ</t>
    </rPh>
    <rPh sb="12" eb="14">
      <t>センテイ</t>
    </rPh>
    <phoneticPr fontId="3"/>
  </si>
  <si>
    <t>地被類７　野の花</t>
    <rPh sb="0" eb="3">
      <t>チヒルイ</t>
    </rPh>
    <rPh sb="5" eb="6">
      <t>ノ</t>
    </rPh>
    <rPh sb="7" eb="8">
      <t>ハナ</t>
    </rPh>
    <phoneticPr fontId="3"/>
  </si>
  <si>
    <t>草刈　</t>
    <rPh sb="0" eb="2">
      <t>クサカ</t>
    </rPh>
    <phoneticPr fontId="3"/>
  </si>
  <si>
    <t>芝刈　野芝</t>
    <rPh sb="0" eb="2">
      <t>シバカ</t>
    </rPh>
    <rPh sb="3" eb="4">
      <t>ノ</t>
    </rPh>
    <rPh sb="4" eb="5">
      <t>シバ</t>
    </rPh>
    <phoneticPr fontId="3"/>
  </si>
  <si>
    <t>芝除草剤散布　野芝</t>
    <rPh sb="0" eb="4">
      <t>シバジョソウザイ</t>
    </rPh>
    <rPh sb="4" eb="6">
      <t>サンプ</t>
    </rPh>
    <rPh sb="7" eb="9">
      <t>ノシバ</t>
    </rPh>
    <phoneticPr fontId="3"/>
  </si>
  <si>
    <t>除草剤散布　裸地</t>
    <rPh sb="0" eb="3">
      <t>ジョソウザイ</t>
    </rPh>
    <rPh sb="3" eb="5">
      <t>サンプ</t>
    </rPh>
    <rPh sb="6" eb="8">
      <t>ハダカチ</t>
    </rPh>
    <phoneticPr fontId="3"/>
  </si>
  <si>
    <t>施肥（化成肥料）　緑地全域</t>
    <rPh sb="0" eb="2">
      <t>セヒ</t>
    </rPh>
    <rPh sb="3" eb="7">
      <t>カセイヒリョウ</t>
    </rPh>
    <rPh sb="9" eb="11">
      <t>リョクチ</t>
    </rPh>
    <rPh sb="11" eb="13">
      <t>ゼンイキ</t>
    </rPh>
    <phoneticPr fontId="3"/>
  </si>
  <si>
    <t>薬剤防除　落葉高中木</t>
    <rPh sb="0" eb="4">
      <t>ヤクザイボウジョ</t>
    </rPh>
    <rPh sb="5" eb="7">
      <t>ラクヨウ</t>
    </rPh>
    <rPh sb="7" eb="10">
      <t>コウチュウボク</t>
    </rPh>
    <phoneticPr fontId="3"/>
  </si>
  <si>
    <t>水やり</t>
    <rPh sb="0" eb="1">
      <t>ミズ</t>
    </rPh>
    <phoneticPr fontId="3"/>
  </si>
  <si>
    <t>６　小　　　　計</t>
    <rPh sb="2" eb="3">
      <t>ショウ</t>
    </rPh>
    <rPh sb="7" eb="8">
      <t>ケイ</t>
    </rPh>
    <phoneticPr fontId="3"/>
  </si>
  <si>
    <t>待合プラザ・駐車場</t>
    <rPh sb="0" eb="2">
      <t>マチアイ</t>
    </rPh>
    <rPh sb="6" eb="9">
      <t>チュウシャジョウ</t>
    </rPh>
    <phoneticPr fontId="3"/>
  </si>
  <si>
    <t>地被類８　ﾛﾆｾﾀﾞﾆﾃｨﾀﾞ剪定　駐車場</t>
    <rPh sb="0" eb="3">
      <t>チヒルイ</t>
    </rPh>
    <rPh sb="15" eb="17">
      <t>センテイ</t>
    </rPh>
    <rPh sb="18" eb="21">
      <t>チュウシャジョウ</t>
    </rPh>
    <phoneticPr fontId="3"/>
  </si>
  <si>
    <t>地被類９　ﾛﾆｾﾀﾞﾆﾃｨﾀﾞ剪定　待合ﾌﾟﾗｻﾞ</t>
    <rPh sb="0" eb="3">
      <t>チヒルイ</t>
    </rPh>
    <rPh sb="15" eb="16">
      <t>　</t>
    </rPh>
    <rPh sb="16" eb="17">
      <t>マチアイ</t>
    </rPh>
    <rPh sb="18" eb="21">
      <t>プラザ</t>
    </rPh>
    <phoneticPr fontId="3"/>
  </si>
  <si>
    <t>７　小　　　　計</t>
    <rPh sb="2" eb="3">
      <t>ショウ</t>
    </rPh>
    <rPh sb="7" eb="8">
      <t>ケイ</t>
    </rPh>
    <phoneticPr fontId="3"/>
  </si>
  <si>
    <t>点検作業</t>
    <rPh sb="0" eb="4">
      <t>テンケンサギョウ</t>
    </rPh>
    <phoneticPr fontId="3"/>
  </si>
  <si>
    <t>８　小　　　　計</t>
    <rPh sb="2" eb="3">
      <t>ショウ</t>
    </rPh>
    <rPh sb="7" eb="8">
      <t>ケイ</t>
    </rPh>
    <phoneticPr fontId="3"/>
  </si>
  <si>
    <t xml:space="preserve">   長野県立美術館　長野市箱清水１－４－４</t>
    <phoneticPr fontId="33"/>
  </si>
  <si>
    <t>　　植栽管理業務委託</t>
    <rPh sb="2" eb="8">
      <t>ショクサイカンリギョウム</t>
    </rPh>
    <rPh sb="8" eb="10">
      <t>イタク</t>
    </rPh>
    <phoneticPr fontId="2"/>
  </si>
  <si>
    <t>直接委託費</t>
    <rPh sb="2" eb="4">
      <t>イタク</t>
    </rPh>
    <phoneticPr fontId="2"/>
  </si>
  <si>
    <t>直接作業費</t>
    <rPh sb="0" eb="2">
      <t>チョクセツ</t>
    </rPh>
    <rPh sb="2" eb="4">
      <t>サギョウ</t>
    </rPh>
    <rPh sb="4" eb="5">
      <t>ヒ</t>
    </rPh>
    <phoneticPr fontId="2"/>
  </si>
  <si>
    <t>低木１　ﾔﾏﾌﾞｷ・ﾕｷﾔﾅｷﾞ・ｱﾍﾞﾘｱ、ｱｾﾋﾞ他</t>
    <rPh sb="0" eb="2">
      <t>テイボク</t>
    </rPh>
    <rPh sb="27" eb="28">
      <t>ホカ</t>
    </rPh>
    <phoneticPr fontId="3"/>
  </si>
  <si>
    <t>薬剤防除　落葉高中木主体</t>
    <rPh sb="0" eb="2">
      <t>ヤクザイ</t>
    </rPh>
    <rPh sb="2" eb="4">
      <t>ボウジョ</t>
    </rPh>
    <rPh sb="5" eb="7">
      <t>ラクヨウ</t>
    </rPh>
    <rPh sb="7" eb="10">
      <t>コウチュウボク</t>
    </rPh>
    <rPh sb="10" eb="12">
      <t>シュタイ</t>
    </rPh>
    <phoneticPr fontId="3"/>
  </si>
  <si>
    <t>薬剤防除　落葉高中木主体</t>
    <rPh sb="0" eb="2">
      <t>ヤクザイ</t>
    </rPh>
    <rPh sb="2" eb="4">
      <t>ボウジョ</t>
    </rPh>
    <rPh sb="5" eb="7">
      <t>ラクヨウ</t>
    </rPh>
    <rPh sb="7" eb="8">
      <t>コウ</t>
    </rPh>
    <rPh sb="8" eb="10">
      <t>チュウボク</t>
    </rPh>
    <rPh sb="10" eb="12">
      <t>シュタイ</t>
    </rPh>
    <phoneticPr fontId="3"/>
  </si>
  <si>
    <t xml:space="preserve"> 令和８年４月１日</t>
    <rPh sb="1" eb="3">
      <t>レイワ</t>
    </rPh>
    <rPh sb="4" eb="5">
      <t>ネン</t>
    </rPh>
    <rPh sb="6" eb="7">
      <t>ガツ</t>
    </rPh>
    <rPh sb="8" eb="9">
      <t>ニチ</t>
    </rPh>
    <phoneticPr fontId="33"/>
  </si>
  <si>
    <t xml:space="preserve"> 令和１３年３月３１日</t>
    <rPh sb="1" eb="3">
      <t>レイワ</t>
    </rPh>
    <rPh sb="5" eb="6">
      <t>ネン</t>
    </rPh>
    <rPh sb="7" eb="8">
      <t>ガツ</t>
    </rPh>
    <rPh sb="10" eb="11">
      <t>ニチ</t>
    </rPh>
    <phoneticPr fontId="33"/>
  </si>
  <si>
    <t xml:space="preserve">   令和８年度～令和１２年度　長野県立美術館植栽管理業務委託</t>
    <rPh sb="3" eb="5">
      <t>レイワ</t>
    </rPh>
    <rPh sb="6" eb="8">
      <t>ネンド</t>
    </rPh>
    <rPh sb="9" eb="11">
      <t>レイワ</t>
    </rPh>
    <rPh sb="13" eb="15">
      <t>ネンド</t>
    </rPh>
    <rPh sb="16" eb="23">
      <t>ナガノケンリツビジュツカン</t>
    </rPh>
    <rPh sb="23" eb="25">
      <t>ショクサイ</t>
    </rPh>
    <rPh sb="25" eb="27">
      <t>カンリ</t>
    </rPh>
    <rPh sb="27" eb="29">
      <t>ギョウム</t>
    </rPh>
    <rPh sb="29" eb="31">
      <t>イタク</t>
    </rPh>
    <phoneticPr fontId="33"/>
  </si>
  <si>
    <t>60  ヵ　月</t>
    <rPh sb="6" eb="7">
      <t>ツキ</t>
    </rPh>
    <phoneticPr fontId="3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</si>
</sst>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#,##0_ "/>
    <numFmt numFmtId="178" formatCode="0_);[Red]\(0\)"/>
    <numFmt numFmtId="179" formatCode="#,##0_);[Red]\(#,##0\)"/>
    <numFmt numFmtId="180" formatCode="#,##0.0_);[Red]\(#,##0.0\)"/>
    <numFmt numFmtId="183" formatCode="#,##0.00_ ;[Red]\-#,##0.00\ "/>
    <numFmt numFmtId="185" formatCode="#,##0.0_ ;[Red]\-#,##0.0\ "/>
    <numFmt numFmtId="186" formatCode="#,##0;&quot;▲ &quot;#,##0"/>
    <numFmt numFmtId="187" formatCode="&quot;108/100=&quot;#,##0&quot;円&quot;;\-#,##0&quot;円&quot;"/>
    <numFmt numFmtId="188" formatCode="#,##0&quot;円&quot;;\-#,##0&quot;円&quot;"/>
    <numFmt numFmtId="189" formatCode="&quot;金&quot;#,##0&quot;円&quot;;&quot;金&quot;\-#,##0&quot;円&quot;"/>
    <numFmt numFmtId="190" formatCode="&quot;110/100=&quot;#,##0&quot;円&quot;;\-#,##0&quot;円&quot;"/>
  </numFmts>
  <fonts count="37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12"/>
      <name val="ＭＳ 明朝"/>
      <family val="1"/>
      <charset val="128"/>
    </font>
    <font>
      <b/>
      <sz val="20"/>
      <name val="ＭＳ 明朝"/>
      <family val="1"/>
      <charset val="128"/>
    </font>
    <font>
      <sz val="14"/>
      <name val="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1" applyNumberForma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" fillId="4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27" fillId="0" borderId="0"/>
    <xf numFmtId="0" fontId="27" fillId="0" borderId="0"/>
    <xf numFmtId="0" fontId="28" fillId="6" borderId="0" applyNumberFormat="0" applyBorder="0" applyAlignment="0" applyProtection="0">
      <alignment vertical="center"/>
    </xf>
    <xf numFmtId="37" fontId="31" fillId="0" borderId="0"/>
  </cellStyleXfs>
  <cellXfs count="236">
    <xf numFmtId="0" fontId="0" fillId="0" borderId="0" xfId="0"/>
    <xf numFmtId="0" fontId="5" fillId="0" borderId="10" xfId="0" applyFont="1" applyBorder="1" applyAlignment="1">
      <alignment wrapText="1"/>
    </xf>
    <xf numFmtId="0" fontId="5" fillId="0" borderId="11" xfId="0" applyFont="1" applyBorder="1"/>
    <xf numFmtId="0" fontId="5" fillId="0" borderId="10" xfId="0" applyFont="1" applyBorder="1"/>
    <xf numFmtId="0" fontId="7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Continuous"/>
    </xf>
    <xf numFmtId="2" fontId="4" fillId="0" borderId="13" xfId="0" applyNumberFormat="1" applyFont="1" applyBorder="1" applyAlignment="1">
      <alignment horizontal="centerContinuous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Continuous"/>
    </xf>
    <xf numFmtId="0" fontId="4" fillId="0" borderId="15" xfId="0" applyFont="1" applyBorder="1" applyAlignment="1">
      <alignment horizontal="centerContinuous"/>
    </xf>
    <xf numFmtId="0" fontId="8" fillId="0" borderId="0" xfId="0" applyFont="1"/>
    <xf numFmtId="0" fontId="4" fillId="0" borderId="16" xfId="0" applyFont="1" applyBorder="1" applyAlignment="1">
      <alignment horizontal="center"/>
    </xf>
    <xf numFmtId="0" fontId="4" fillId="0" borderId="10" xfId="0" applyFont="1" applyBorder="1"/>
    <xf numFmtId="38" fontId="4" fillId="0" borderId="11" xfId="33" applyFont="1" applyBorder="1"/>
    <xf numFmtId="38" fontId="9" fillId="0" borderId="17" xfId="33" applyFont="1" applyBorder="1"/>
    <xf numFmtId="38" fontId="4" fillId="0" borderId="17" xfId="33" applyFont="1" applyBorder="1"/>
    <xf numFmtId="0" fontId="4" fillId="0" borderId="10" xfId="0" applyFont="1" applyBorder="1" applyAlignment="1">
      <alignment horizontal="center"/>
    </xf>
    <xf numFmtId="0" fontId="10" fillId="0" borderId="0" xfId="0" applyFont="1" applyAlignment="1">
      <alignment horizontal="centerContinuous"/>
    </xf>
    <xf numFmtId="2" fontId="10" fillId="0" borderId="0" xfId="0" applyNumberFormat="1" applyFont="1" applyAlignment="1">
      <alignment horizontal="centerContinuous"/>
    </xf>
    <xf numFmtId="0" fontId="10" fillId="0" borderId="0" xfId="0" applyFont="1"/>
    <xf numFmtId="0" fontId="5" fillId="0" borderId="18" xfId="0" applyFont="1" applyBorder="1" applyAlignment="1">
      <alignment horizontal="centerContinuous"/>
    </xf>
    <xf numFmtId="0" fontId="5" fillId="0" borderId="18" xfId="0" applyFont="1" applyBorder="1" applyAlignment="1">
      <alignment horizontal="center"/>
    </xf>
    <xf numFmtId="2" fontId="8" fillId="0" borderId="0" xfId="0" applyNumberFormat="1" applyFont="1"/>
    <xf numFmtId="0" fontId="8" fillId="0" borderId="0" xfId="0" applyFont="1" applyAlignment="1">
      <alignment horizontal="center"/>
    </xf>
    <xf numFmtId="2" fontId="4" fillId="0" borderId="11" xfId="0" applyNumberFormat="1" applyFont="1" applyBorder="1"/>
    <xf numFmtId="38" fontId="4" fillId="0" borderId="11" xfId="33" applyFont="1" applyFill="1" applyBorder="1"/>
    <xf numFmtId="0" fontId="4" fillId="0" borderId="19" xfId="0" applyFont="1" applyBorder="1" applyAlignment="1">
      <alignment horizontal="center"/>
    </xf>
    <xf numFmtId="0" fontId="4" fillId="0" borderId="20" xfId="0" applyFont="1" applyBorder="1"/>
    <xf numFmtId="0" fontId="5" fillId="0" borderId="21" xfId="0" applyFont="1" applyBorder="1" applyAlignment="1">
      <alignment horizontal="center"/>
    </xf>
    <xf numFmtId="0" fontId="9" fillId="0" borderId="10" xfId="0" applyFont="1" applyBorder="1"/>
    <xf numFmtId="0" fontId="5" fillId="0" borderId="11" xfId="0" applyFont="1" applyBorder="1" applyAlignment="1">
      <alignment horizontal="center"/>
    </xf>
    <xf numFmtId="38" fontId="9" fillId="0" borderId="17" xfId="33" applyFont="1" applyFill="1" applyBorder="1"/>
    <xf numFmtId="0" fontId="4" fillId="0" borderId="22" xfId="0" applyFont="1" applyBorder="1" applyAlignment="1">
      <alignment horizontal="center"/>
    </xf>
    <xf numFmtId="2" fontId="4" fillId="0" borderId="21" xfId="0" applyNumberFormat="1" applyFont="1" applyBorder="1"/>
    <xf numFmtId="0" fontId="4" fillId="0" borderId="21" xfId="0" applyFont="1" applyBorder="1" applyAlignment="1">
      <alignment horizontal="right"/>
    </xf>
    <xf numFmtId="38" fontId="4" fillId="0" borderId="21" xfId="33" applyFont="1" applyBorder="1"/>
    <xf numFmtId="0" fontId="4" fillId="0" borderId="23" xfId="0" applyFont="1" applyBorder="1"/>
    <xf numFmtId="38" fontId="4" fillId="0" borderId="23" xfId="33" applyFont="1" applyBorder="1"/>
    <xf numFmtId="0" fontId="4" fillId="0" borderId="24" xfId="0" applyFont="1" applyBorder="1"/>
    <xf numFmtId="0" fontId="4" fillId="0" borderId="2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9" fillId="0" borderId="11" xfId="0" applyFont="1" applyBorder="1"/>
    <xf numFmtId="38" fontId="4" fillId="0" borderId="11" xfId="33" applyFont="1" applyBorder="1" applyAlignment="1">
      <alignment horizontal="right"/>
    </xf>
    <xf numFmtId="38" fontId="4" fillId="0" borderId="17" xfId="33" applyFont="1" applyBorder="1" applyAlignment="1">
      <alignment horizontal="left"/>
    </xf>
    <xf numFmtId="38" fontId="4" fillId="0" borderId="17" xfId="0" applyNumberFormat="1" applyFont="1" applyBorder="1"/>
    <xf numFmtId="0" fontId="4" fillId="0" borderId="11" xfId="0" applyFont="1" applyBorder="1"/>
    <xf numFmtId="38" fontId="5" fillId="0" borderId="11" xfId="0" applyNumberFormat="1" applyFont="1" applyBorder="1"/>
    <xf numFmtId="0" fontId="7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Continuous"/>
    </xf>
    <xf numFmtId="0" fontId="4" fillId="0" borderId="26" xfId="0" applyFont="1" applyBorder="1" applyAlignment="1">
      <alignment horizontal="center"/>
    </xf>
    <xf numFmtId="2" fontId="4" fillId="0" borderId="10" xfId="0" applyNumberFormat="1" applyFont="1" applyBorder="1"/>
    <xf numFmtId="0" fontId="5" fillId="0" borderId="10" xfId="0" applyFont="1" applyBorder="1" applyAlignment="1">
      <alignment horizontal="center"/>
    </xf>
    <xf numFmtId="38" fontId="4" fillId="0" borderId="10" xfId="33" applyFont="1" applyBorder="1"/>
    <xf numFmtId="38" fontId="4" fillId="0" borderId="10" xfId="33" applyFont="1" applyFill="1" applyBorder="1"/>
    <xf numFmtId="0" fontId="4" fillId="0" borderId="25" xfId="0" applyFont="1" applyBorder="1" applyAlignment="1">
      <alignment horizontal="center"/>
    </xf>
    <xf numFmtId="0" fontId="4" fillId="0" borderId="26" xfId="0" applyFont="1" applyBorder="1"/>
    <xf numFmtId="2" fontId="4" fillId="0" borderId="26" xfId="0" applyNumberFormat="1" applyFont="1" applyBorder="1"/>
    <xf numFmtId="0" fontId="5" fillId="0" borderId="26" xfId="0" applyFont="1" applyBorder="1" applyAlignment="1">
      <alignment horizontal="center"/>
    </xf>
    <xf numFmtId="38" fontId="4" fillId="0" borderId="26" xfId="33" applyFont="1" applyBorder="1"/>
    <xf numFmtId="0" fontId="8" fillId="0" borderId="21" xfId="0" applyFont="1" applyBorder="1" applyAlignment="1">
      <alignment horizontal="center"/>
    </xf>
    <xf numFmtId="179" fontId="4" fillId="0" borderId="27" xfId="33" applyNumberFormat="1" applyFont="1" applyBorder="1"/>
    <xf numFmtId="0" fontId="4" fillId="0" borderId="0" xfId="0" applyFont="1" applyAlignment="1">
      <alignment horizontal="centerContinuous"/>
    </xf>
    <xf numFmtId="38" fontId="4" fillId="0" borderId="18" xfId="33" applyFont="1" applyBorder="1"/>
    <xf numFmtId="0" fontId="4" fillId="0" borderId="29" xfId="0" applyFont="1" applyBorder="1"/>
    <xf numFmtId="0" fontId="8" fillId="0" borderId="27" xfId="0" applyFont="1" applyBorder="1"/>
    <xf numFmtId="40" fontId="4" fillId="0" borderId="11" xfId="33" applyNumberFormat="1" applyFont="1" applyBorder="1"/>
    <xf numFmtId="40" fontId="4" fillId="0" borderId="10" xfId="33" applyNumberFormat="1" applyFont="1" applyBorder="1"/>
    <xf numFmtId="38" fontId="4" fillId="0" borderId="18" xfId="0" applyNumberFormat="1" applyFont="1" applyBorder="1"/>
    <xf numFmtId="38" fontId="4" fillId="0" borderId="0" xfId="33" applyFont="1" applyBorder="1"/>
    <xf numFmtId="0" fontId="4" fillId="0" borderId="28" xfId="0" applyFont="1" applyBorder="1"/>
    <xf numFmtId="179" fontId="4" fillId="0" borderId="26" xfId="33" applyNumberFormat="1" applyFont="1" applyBorder="1"/>
    <xf numFmtId="38" fontId="4" fillId="0" borderId="18" xfId="33" applyFont="1" applyBorder="1" applyAlignment="1"/>
    <xf numFmtId="179" fontId="4" fillId="0" borderId="11" xfId="33" applyNumberFormat="1" applyFont="1" applyBorder="1"/>
    <xf numFmtId="178" fontId="4" fillId="0" borderId="19" xfId="0" applyNumberFormat="1" applyFont="1" applyBorder="1" applyAlignment="1">
      <alignment horizontal="center"/>
    </xf>
    <xf numFmtId="178" fontId="4" fillId="0" borderId="11" xfId="0" applyNumberFormat="1" applyFont="1" applyBorder="1"/>
    <xf numFmtId="178" fontId="5" fillId="0" borderId="11" xfId="0" applyNumberFormat="1" applyFont="1" applyBorder="1" applyAlignment="1">
      <alignment horizontal="center"/>
    </xf>
    <xf numFmtId="178" fontId="4" fillId="0" borderId="20" xfId="0" applyNumberFormat="1" applyFont="1" applyBorder="1"/>
    <xf numFmtId="38" fontId="6" fillId="0" borderId="18" xfId="33" applyFont="1" applyBorder="1" applyAlignment="1">
      <alignment wrapText="1"/>
    </xf>
    <xf numFmtId="0" fontId="6" fillId="0" borderId="29" xfId="0" applyFont="1" applyBorder="1" applyAlignment="1">
      <alignment wrapText="1"/>
    </xf>
    <xf numFmtId="179" fontId="4" fillId="0" borderId="10" xfId="33" applyNumberFormat="1" applyFont="1" applyBorder="1"/>
    <xf numFmtId="38" fontId="4" fillId="0" borderId="18" xfId="33" quotePrefix="1" applyFont="1" applyBorder="1"/>
    <xf numFmtId="38" fontId="4" fillId="0" borderId="17" xfId="33" quotePrefix="1" applyFont="1" applyBorder="1"/>
    <xf numFmtId="38" fontId="4" fillId="0" borderId="0" xfId="0" applyNumberFormat="1" applyFont="1"/>
    <xf numFmtId="38" fontId="4" fillId="0" borderId="10" xfId="33" applyFont="1" applyBorder="1" applyAlignment="1">
      <alignment horizontal="right"/>
    </xf>
    <xf numFmtId="38" fontId="4" fillId="0" borderId="18" xfId="33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10" fontId="5" fillId="0" borderId="17" xfId="33" applyNumberFormat="1" applyFont="1" applyBorder="1" applyAlignment="1">
      <alignment horizontal="right"/>
    </xf>
    <xf numFmtId="10" fontId="0" fillId="0" borderId="20" xfId="0" applyNumberFormat="1" applyBorder="1"/>
    <xf numFmtId="0" fontId="4" fillId="0" borderId="17" xfId="0" applyFont="1" applyBorder="1"/>
    <xf numFmtId="179" fontId="4" fillId="0" borderId="17" xfId="33" applyNumberFormat="1" applyFont="1" applyBorder="1" applyAlignment="1"/>
    <xf numFmtId="38" fontId="5" fillId="0" borderId="0" xfId="33" applyFont="1" applyBorder="1"/>
    <xf numFmtId="0" fontId="5" fillId="0" borderId="29" xfId="0" applyFont="1" applyBorder="1"/>
    <xf numFmtId="38" fontId="5" fillId="0" borderId="18" xfId="33" applyFont="1" applyBorder="1"/>
    <xf numFmtId="0" fontId="9" fillId="0" borderId="26" xfId="0" applyFont="1" applyBorder="1"/>
    <xf numFmtId="38" fontId="4" fillId="0" borderId="26" xfId="33" applyFont="1" applyBorder="1" applyAlignment="1">
      <alignment horizontal="right"/>
    </xf>
    <xf numFmtId="38" fontId="4" fillId="0" borderId="0" xfId="33" applyFont="1" applyBorder="1" applyAlignment="1">
      <alignment horizontal="left"/>
    </xf>
    <xf numFmtId="179" fontId="4" fillId="0" borderId="31" xfId="33" applyNumberFormat="1" applyFont="1" applyBorder="1"/>
    <xf numFmtId="0" fontId="5" fillId="0" borderId="28" xfId="0" applyFont="1" applyBorder="1"/>
    <xf numFmtId="178" fontId="4" fillId="0" borderId="11" xfId="33" applyNumberFormat="1" applyFont="1" applyBorder="1" applyAlignment="1">
      <alignment horizontal="right"/>
    </xf>
    <xf numFmtId="178" fontId="4" fillId="0" borderId="17" xfId="33" applyNumberFormat="1" applyFont="1" applyBorder="1"/>
    <xf numFmtId="10" fontId="9" fillId="0" borderId="0" xfId="0" applyNumberFormat="1" applyFont="1"/>
    <xf numFmtId="38" fontId="9" fillId="0" borderId="32" xfId="33" applyFont="1" applyBorder="1"/>
    <xf numFmtId="0" fontId="4" fillId="0" borderId="33" xfId="0" applyFont="1" applyBorder="1"/>
    <xf numFmtId="38" fontId="4" fillId="18" borderId="18" xfId="33" applyFont="1" applyFill="1" applyBorder="1"/>
    <xf numFmtId="38" fontId="4" fillId="0" borderId="33" xfId="33" applyFont="1" applyBorder="1"/>
    <xf numFmtId="179" fontId="4" fillId="0" borderId="11" xfId="0" applyNumberFormat="1" applyFont="1" applyBorder="1" applyAlignment="1">
      <alignment horizontal="right"/>
    </xf>
    <xf numFmtId="179" fontId="4" fillId="0" borderId="11" xfId="0" applyNumberFormat="1" applyFont="1" applyBorder="1"/>
    <xf numFmtId="38" fontId="4" fillId="0" borderId="32" xfId="0" applyNumberFormat="1" applyFont="1" applyBorder="1"/>
    <xf numFmtId="179" fontId="8" fillId="0" borderId="0" xfId="0" applyNumberFormat="1" applyFont="1"/>
    <xf numFmtId="179" fontId="4" fillId="0" borderId="0" xfId="0" applyNumberFormat="1" applyFont="1"/>
    <xf numFmtId="179" fontId="4" fillId="0" borderId="21" xfId="33" applyNumberFormat="1" applyFont="1" applyBorder="1"/>
    <xf numFmtId="180" fontId="4" fillId="0" borderId="11" xfId="0" applyNumberFormat="1" applyFont="1" applyBorder="1"/>
    <xf numFmtId="180" fontId="4" fillId="0" borderId="10" xfId="0" applyNumberFormat="1" applyFont="1" applyBorder="1"/>
    <xf numFmtId="180" fontId="4" fillId="0" borderId="11" xfId="33" applyNumberFormat="1" applyFont="1" applyBorder="1"/>
    <xf numFmtId="180" fontId="4" fillId="0" borderId="21" xfId="0" applyNumberFormat="1" applyFont="1" applyBorder="1"/>
    <xf numFmtId="180" fontId="10" fillId="0" borderId="0" xfId="0" applyNumberFormat="1" applyFont="1" applyAlignment="1">
      <alignment horizontal="centerContinuous"/>
    </xf>
    <xf numFmtId="180" fontId="8" fillId="0" borderId="0" xfId="0" applyNumberFormat="1" applyFont="1"/>
    <xf numFmtId="179" fontId="9" fillId="0" borderId="0" xfId="0" applyNumberFormat="1" applyFont="1"/>
    <xf numFmtId="176" fontId="4" fillId="0" borderId="31" xfId="33" applyNumberFormat="1" applyFont="1" applyFill="1" applyBorder="1" applyAlignment="1">
      <alignment horizontal="right"/>
    </xf>
    <xf numFmtId="183" fontId="4" fillId="0" borderId="18" xfId="33" applyNumberFormat="1" applyFont="1" applyBorder="1" applyAlignment="1">
      <alignment horizontal="right"/>
    </xf>
    <xf numFmtId="40" fontId="4" fillId="0" borderId="0" xfId="33" applyNumberFormat="1" applyFont="1" applyBorder="1" applyAlignment="1">
      <alignment horizontal="right"/>
    </xf>
    <xf numFmtId="179" fontId="4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10" xfId="0" applyFont="1" applyBorder="1" applyAlignment="1">
      <alignment horizontal="center" shrinkToFit="1"/>
    </xf>
    <xf numFmtId="178" fontId="4" fillId="0" borderId="26" xfId="0" applyNumberFormat="1" applyFont="1" applyBorder="1" applyAlignment="1">
      <alignment horizontal="centerContinuous"/>
    </xf>
    <xf numFmtId="178" fontId="4" fillId="0" borderId="10" xfId="0" applyNumberFormat="1" applyFont="1" applyBorder="1"/>
    <xf numFmtId="178" fontId="4" fillId="0" borderId="10" xfId="33" applyNumberFormat="1" applyFont="1" applyBorder="1"/>
    <xf numFmtId="178" fontId="4" fillId="0" borderId="11" xfId="33" applyNumberFormat="1" applyFont="1" applyBorder="1"/>
    <xf numFmtId="178" fontId="4" fillId="0" borderId="26" xfId="0" applyNumberFormat="1" applyFont="1" applyBorder="1"/>
    <xf numFmtId="178" fontId="4" fillId="0" borderId="33" xfId="0" applyNumberFormat="1" applyFont="1" applyBorder="1"/>
    <xf numFmtId="178" fontId="4" fillId="0" borderId="11" xfId="0" applyNumberFormat="1" applyFont="1" applyBorder="1" applyAlignment="1">
      <alignment shrinkToFit="1"/>
    </xf>
    <xf numFmtId="0" fontId="4" fillId="0" borderId="21" xfId="0" applyFont="1" applyBorder="1" applyAlignment="1">
      <alignment horizontal="center" shrinkToFit="1"/>
    </xf>
    <xf numFmtId="180" fontId="4" fillId="0" borderId="27" xfId="0" applyNumberFormat="1" applyFont="1" applyBorder="1"/>
    <xf numFmtId="0" fontId="4" fillId="0" borderId="11" xfId="0" applyFont="1" applyBorder="1" applyAlignment="1">
      <alignment horizontal="center" shrinkToFit="1"/>
    </xf>
    <xf numFmtId="176" fontId="4" fillId="0" borderId="20" xfId="0" applyNumberFormat="1" applyFont="1" applyBorder="1"/>
    <xf numFmtId="176" fontId="4" fillId="0" borderId="29" xfId="0" applyNumberFormat="1" applyFont="1" applyBorder="1"/>
    <xf numFmtId="0" fontId="4" fillId="0" borderId="33" xfId="0" applyFont="1" applyBorder="1" applyAlignment="1">
      <alignment horizontal="center" shrinkToFit="1"/>
    </xf>
    <xf numFmtId="38" fontId="4" fillId="0" borderId="31" xfId="33" applyFont="1" applyBorder="1"/>
    <xf numFmtId="185" fontId="4" fillId="0" borderId="27" xfId="33" applyNumberFormat="1" applyFont="1" applyBorder="1" applyAlignment="1">
      <alignment shrinkToFit="1"/>
    </xf>
    <xf numFmtId="185" fontId="4" fillId="0" borderId="31" xfId="33" applyNumberFormat="1" applyFont="1" applyBorder="1" applyAlignment="1">
      <alignment shrinkToFit="1"/>
    </xf>
    <xf numFmtId="38" fontId="4" fillId="0" borderId="27" xfId="0" applyNumberFormat="1" applyFont="1" applyBorder="1" applyAlignment="1">
      <alignment shrinkToFit="1"/>
    </xf>
    <xf numFmtId="38" fontId="4" fillId="0" borderId="27" xfId="0" applyNumberFormat="1" applyFont="1" applyBorder="1"/>
    <xf numFmtId="38" fontId="4" fillId="0" borderId="27" xfId="33" applyFont="1" applyBorder="1"/>
    <xf numFmtId="186" fontId="4" fillId="0" borderId="18" xfId="33" applyNumberFormat="1" applyFont="1" applyBorder="1" applyAlignment="1">
      <alignment horizontal="center"/>
    </xf>
    <xf numFmtId="0" fontId="4" fillId="0" borderId="26" xfId="0" applyFont="1" applyBorder="1" applyAlignment="1">
      <alignment shrinkToFit="1"/>
    </xf>
    <xf numFmtId="0" fontId="4" fillId="0" borderId="27" xfId="0" applyFont="1" applyBorder="1" applyAlignment="1">
      <alignment shrinkToFit="1"/>
    </xf>
    <xf numFmtId="0" fontId="4" fillId="0" borderId="0" xfId="0" applyFont="1"/>
    <xf numFmtId="178" fontId="4" fillId="0" borderId="11" xfId="0" applyNumberFormat="1" applyFont="1" applyBorder="1" applyAlignment="1">
      <alignment horizontal="center" shrinkToFit="1"/>
    </xf>
    <xf numFmtId="0" fontId="4" fillId="0" borderId="21" xfId="0" applyFont="1" applyBorder="1" applyAlignment="1">
      <alignment shrinkToFit="1"/>
    </xf>
    <xf numFmtId="176" fontId="4" fillId="0" borderId="24" xfId="0" applyNumberFormat="1" applyFont="1" applyBorder="1"/>
    <xf numFmtId="180" fontId="4" fillId="0" borderId="26" xfId="0" applyNumberFormat="1" applyFont="1" applyBorder="1"/>
    <xf numFmtId="38" fontId="4" fillId="0" borderId="26" xfId="33" applyFont="1" applyFill="1" applyBorder="1"/>
    <xf numFmtId="0" fontId="4" fillId="0" borderId="31" xfId="0" applyFont="1" applyBorder="1" applyAlignment="1">
      <alignment shrinkToFit="1"/>
    </xf>
    <xf numFmtId="176" fontId="4" fillId="0" borderId="28" xfId="0" applyNumberFormat="1" applyFont="1" applyBorder="1"/>
    <xf numFmtId="180" fontId="10" fillId="0" borderId="34" xfId="0" applyNumberFormat="1" applyFont="1" applyBorder="1" applyAlignment="1">
      <alignment horizontal="centerContinuous"/>
    </xf>
    <xf numFmtId="0" fontId="10" fillId="0" borderId="34" xfId="0" applyFont="1" applyBorder="1" applyAlignment="1">
      <alignment horizontal="centerContinuous"/>
    </xf>
    <xf numFmtId="0" fontId="10" fillId="0" borderId="34" xfId="0" applyFont="1" applyBorder="1"/>
    <xf numFmtId="176" fontId="4" fillId="0" borderId="15" xfId="0" applyNumberFormat="1" applyFont="1" applyBorder="1"/>
    <xf numFmtId="180" fontId="4" fillId="0" borderId="33" xfId="0" applyNumberFormat="1" applyFont="1" applyBorder="1"/>
    <xf numFmtId="179" fontId="4" fillId="0" borderId="29" xfId="0" applyNumberFormat="1" applyFont="1" applyBorder="1" applyAlignment="1">
      <alignment shrinkToFit="1"/>
    </xf>
    <xf numFmtId="179" fontId="4" fillId="0" borderId="29" xfId="0" applyNumberFormat="1" applyFont="1" applyBorder="1"/>
    <xf numFmtId="37" fontId="32" fillId="0" borderId="0" xfId="46" applyFont="1" applyAlignment="1">
      <alignment vertical="center"/>
    </xf>
    <xf numFmtId="37" fontId="32" fillId="0" borderId="41" xfId="46" applyFont="1" applyBorder="1" applyAlignment="1">
      <alignment vertical="center"/>
    </xf>
    <xf numFmtId="37" fontId="32" fillId="0" borderId="38" xfId="46" applyFont="1" applyBorder="1" applyAlignment="1">
      <alignment vertical="center"/>
    </xf>
    <xf numFmtId="37" fontId="32" fillId="0" borderId="43" xfId="46" applyFont="1" applyBorder="1" applyAlignment="1">
      <alignment vertical="center"/>
    </xf>
    <xf numFmtId="37" fontId="32" fillId="0" borderId="23" xfId="46" applyFont="1" applyBorder="1" applyAlignment="1">
      <alignment vertical="center"/>
    </xf>
    <xf numFmtId="37" fontId="32" fillId="0" borderId="28" xfId="46" applyFont="1" applyBorder="1" applyAlignment="1">
      <alignment vertical="center"/>
    </xf>
    <xf numFmtId="37" fontId="32" fillId="0" borderId="37" xfId="46" applyFont="1" applyBorder="1" applyAlignment="1">
      <alignment vertical="center"/>
    </xf>
    <xf numFmtId="37" fontId="32" fillId="0" borderId="36" xfId="46" applyFont="1" applyBorder="1" applyAlignment="1">
      <alignment vertical="center"/>
    </xf>
    <xf numFmtId="188" fontId="32" fillId="0" borderId="0" xfId="46" applyNumberFormat="1" applyFont="1" applyAlignment="1">
      <alignment vertical="center"/>
    </xf>
    <xf numFmtId="37" fontId="32" fillId="0" borderId="35" xfId="46" applyFont="1" applyBorder="1" applyAlignment="1">
      <alignment vertical="center"/>
    </xf>
    <xf numFmtId="37" fontId="32" fillId="0" borderId="34" xfId="46" applyFont="1" applyBorder="1" applyAlignment="1">
      <alignment vertical="center"/>
    </xf>
    <xf numFmtId="37" fontId="32" fillId="0" borderId="42" xfId="46" applyFont="1" applyBorder="1" applyAlignment="1">
      <alignment vertical="center"/>
    </xf>
    <xf numFmtId="37" fontId="32" fillId="0" borderId="40" xfId="46" applyFont="1" applyBorder="1" applyAlignment="1">
      <alignment vertical="center"/>
    </xf>
    <xf numFmtId="37" fontId="32" fillId="0" borderId="39" xfId="46" applyFont="1" applyBorder="1" applyAlignment="1">
      <alignment vertical="center"/>
    </xf>
    <xf numFmtId="37" fontId="32" fillId="0" borderId="39" xfId="46" applyFont="1" applyBorder="1" applyAlignment="1">
      <alignment horizontal="distributed" vertical="center" justifyLastLine="1"/>
    </xf>
    <xf numFmtId="37" fontId="32" fillId="0" borderId="39" xfId="46" applyFont="1" applyBorder="1" applyAlignment="1">
      <alignment vertical="distributed" textRotation="255" justifyLastLine="1"/>
    </xf>
    <xf numFmtId="37" fontId="32" fillId="0" borderId="39" xfId="46" applyFont="1" applyBorder="1" applyAlignment="1">
      <alignment vertical="distributed" justifyLastLine="1"/>
    </xf>
    <xf numFmtId="37" fontId="32" fillId="0" borderId="41" xfId="46" applyFont="1" applyBorder="1" applyAlignment="1">
      <alignment vertical="distributed" justifyLastLine="1"/>
    </xf>
    <xf numFmtId="37" fontId="32" fillId="0" borderId="38" xfId="46" applyFont="1" applyBorder="1" applyAlignment="1">
      <alignment vertical="distributed" textRotation="255" wrapText="1" justifyLastLine="1"/>
    </xf>
    <xf numFmtId="37" fontId="32" fillId="0" borderId="43" xfId="46" applyFont="1" applyBorder="1" applyAlignment="1">
      <alignment vertical="distributed" textRotation="255" wrapText="1" justifyLastLine="1"/>
    </xf>
    <xf numFmtId="37" fontId="32" fillId="0" borderId="39" xfId="46" applyFont="1" applyBorder="1" applyAlignment="1">
      <alignment vertical="distributed" textRotation="255" wrapText="1" justifyLastLine="1"/>
    </xf>
    <xf numFmtId="187" fontId="32" fillId="0" borderId="0" xfId="46" applyNumberFormat="1" applyFont="1" applyAlignment="1">
      <alignment horizontal="center" vertical="center"/>
    </xf>
    <xf numFmtId="0" fontId="0" fillId="0" borderId="38" xfId="0" applyBorder="1" applyAlignment="1">
      <alignment horizontal="center" vertical="center"/>
    </xf>
    <xf numFmtId="188" fontId="32" fillId="0" borderId="0" xfId="46" applyNumberFormat="1" applyFont="1" applyAlignment="1">
      <alignment horizontal="center" vertical="center"/>
    </xf>
    <xf numFmtId="37" fontId="32" fillId="0" borderId="0" xfId="46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5" xfId="0" applyFont="1" applyBorder="1" applyAlignment="1">
      <alignment horizontal="centerContinuous" wrapText="1" shrinkToFit="1"/>
    </xf>
    <xf numFmtId="185" fontId="4" fillId="0" borderId="46" xfId="33" applyNumberFormat="1" applyFont="1" applyBorder="1" applyAlignment="1">
      <alignment horizontal="center" wrapText="1"/>
    </xf>
    <xf numFmtId="0" fontId="4" fillId="0" borderId="10" xfId="0" applyFont="1" applyBorder="1" applyAlignment="1">
      <alignment horizontal="left" shrinkToFit="1"/>
    </xf>
    <xf numFmtId="0" fontId="4" fillId="0" borderId="26" xfId="0" applyFont="1" applyBorder="1" applyAlignment="1">
      <alignment horizontal="center" shrinkToFit="1"/>
    </xf>
    <xf numFmtId="0" fontId="4" fillId="0" borderId="31" xfId="0" applyFont="1" applyBorder="1" applyAlignment="1">
      <alignment horizontal="center" shrinkToFit="1"/>
    </xf>
    <xf numFmtId="0" fontId="4" fillId="0" borderId="44" xfId="0" applyFont="1" applyBorder="1" applyAlignment="1">
      <alignment horizontal="center" shrinkToFit="1"/>
    </xf>
    <xf numFmtId="185" fontId="4" fillId="0" borderId="44" xfId="33" applyNumberFormat="1" applyFont="1" applyBorder="1" applyAlignment="1">
      <alignment shrinkToFit="1"/>
    </xf>
    <xf numFmtId="0" fontId="4" fillId="0" borderId="34" xfId="0" applyFont="1" applyBorder="1" applyAlignment="1">
      <alignment horizontal="centerContinuous"/>
    </xf>
    <xf numFmtId="0" fontId="5" fillId="0" borderId="14" xfId="0" applyFont="1" applyBorder="1" applyAlignment="1">
      <alignment horizontal="centerContinuous"/>
    </xf>
    <xf numFmtId="0" fontId="5" fillId="0" borderId="14" xfId="0" applyFont="1" applyBorder="1" applyAlignment="1">
      <alignment horizontal="center"/>
    </xf>
    <xf numFmtId="0" fontId="4" fillId="0" borderId="18" xfId="33" applyNumberFormat="1" applyFont="1" applyBorder="1" applyAlignment="1">
      <alignment horizontal="right"/>
    </xf>
    <xf numFmtId="0" fontId="0" fillId="0" borderId="27" xfId="0" applyBorder="1"/>
    <xf numFmtId="0" fontId="8" fillId="0" borderId="17" xfId="0" applyFont="1" applyBorder="1"/>
    <xf numFmtId="38" fontId="4" fillId="0" borderId="18" xfId="33" applyFont="1" applyFill="1" applyBorder="1" applyAlignment="1">
      <alignment horizontal="left"/>
    </xf>
    <xf numFmtId="188" fontId="32" fillId="0" borderId="0" xfId="46" applyNumberFormat="1" applyFont="1" applyAlignment="1">
      <alignment vertical="center"/>
    </xf>
    <xf numFmtId="0" fontId="0" fillId="0" borderId="0" xfId="0" applyAlignment="1">
      <alignment vertical="center"/>
    </xf>
    <xf numFmtId="190" fontId="32" fillId="0" borderId="0" xfId="0" applyNumberFormat="1" applyFont="1" applyAlignment="1">
      <alignment horizontal="left" vertical="center"/>
    </xf>
    <xf numFmtId="190" fontId="0" fillId="0" borderId="0" xfId="0" applyNumberFormat="1" applyAlignment="1">
      <alignment horizontal="left" vertical="center"/>
    </xf>
    <xf numFmtId="37" fontId="32" fillId="0" borderId="43" xfId="46" applyFont="1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37" fontId="31" fillId="0" borderId="43" xfId="46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37" fontId="31" fillId="0" borderId="38" xfId="46" applyBorder="1" applyAlignment="1">
      <alignment horizontal="center" vertical="center"/>
    </xf>
    <xf numFmtId="0" fontId="36" fillId="0" borderId="41" xfId="0" applyFont="1" applyBorder="1" applyAlignment="1">
      <alignment horizontal="center" vertical="center"/>
    </xf>
    <xf numFmtId="189" fontId="3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7" fontId="32" fillId="0" borderId="43" xfId="46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37" fontId="32" fillId="0" borderId="43" xfId="46" applyFont="1" applyBorder="1" applyAlignment="1">
      <alignment vertical="center"/>
    </xf>
    <xf numFmtId="0" fontId="0" fillId="0" borderId="38" xfId="0" applyBorder="1" applyAlignment="1">
      <alignment vertical="center"/>
    </xf>
    <xf numFmtId="0" fontId="0" fillId="0" borderId="41" xfId="0" applyBorder="1" applyAlignment="1">
      <alignment vertical="center"/>
    </xf>
    <xf numFmtId="49" fontId="32" fillId="0" borderId="43" xfId="46" applyNumberFormat="1" applyFont="1" applyBorder="1" applyAlignment="1">
      <alignment horizontal="center" vertical="center"/>
    </xf>
    <xf numFmtId="10" fontId="5" fillId="0" borderId="18" xfId="33" applyNumberFormat="1" applyFont="1" applyBorder="1" applyAlignment="1">
      <alignment horizontal="left"/>
    </xf>
    <xf numFmtId="10" fontId="0" fillId="0" borderId="29" xfId="0" applyNumberFormat="1" applyBorder="1" applyAlignment="1">
      <alignment horizontal="left"/>
    </xf>
    <xf numFmtId="10" fontId="5" fillId="0" borderId="17" xfId="33" applyNumberFormat="1" applyFont="1" applyBorder="1" applyAlignment="1">
      <alignment horizontal="right"/>
    </xf>
    <xf numFmtId="10" fontId="11" fillId="0" borderId="20" xfId="0" applyNumberFormat="1" applyFont="1" applyBorder="1"/>
    <xf numFmtId="0" fontId="30" fillId="0" borderId="30" xfId="0" applyFont="1" applyBorder="1"/>
    <xf numFmtId="0" fontId="30" fillId="0" borderId="10" xfId="0" applyFont="1" applyBorder="1"/>
    <xf numFmtId="38" fontId="6" fillId="0" borderId="18" xfId="33" applyFont="1" applyBorder="1" applyAlignment="1">
      <alignment wrapText="1"/>
    </xf>
    <xf numFmtId="0" fontId="6" fillId="0" borderId="29" xfId="0" applyFont="1" applyBorder="1" applyAlignment="1">
      <alignment wrapText="1"/>
    </xf>
    <xf numFmtId="10" fontId="5" fillId="0" borderId="0" xfId="33" applyNumberFormat="1" applyFont="1" applyBorder="1" applyAlignment="1">
      <alignment horizontal="right"/>
    </xf>
    <xf numFmtId="10" fontId="0" fillId="0" borderId="28" xfId="0" applyNumberFormat="1" applyBorder="1"/>
    <xf numFmtId="10" fontId="11" fillId="0" borderId="28" xfId="0" applyNumberFormat="1" applyFont="1" applyBorder="1"/>
    <xf numFmtId="38" fontId="4" fillId="0" borderId="18" xfId="0" applyNumberFormat="1" applyFont="1" applyBorder="1"/>
    <xf numFmtId="0" fontId="0" fillId="0" borderId="29" xfId="0" applyBorder="1"/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 xr:uid="{00000000-0005-0000-0000-000022000000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C000000}"/>
    <cellStyle name="標準 3" xfId="44" xr:uid="{00000000-0005-0000-0000-00002D000000}"/>
    <cellStyle name="標準 4" xfId="46" xr:uid="{00000000-0005-0000-0000-00002E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DC-4283-8EEA-E82C442A4258}"/>
              </c:ext>
            </c:extLst>
          </c:dPt>
          <c:dLbls>
            <c:dLbl>
              <c:idx val="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DC-4283-8EEA-E82C442A4258}"/>
                </c:ext>
              </c:extLst>
            </c:dLbl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C-4283-8EEA-E82C442A4258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DC-4283-8EEA-E82C442A4258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DC-4283-8EEA-E82C442A4258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DC-4283-8EEA-E82C442A4258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DC-4283-8EEA-E82C442A4258}"/>
                </c:ext>
              </c:extLst>
            </c:dLbl>
            <c:dLbl>
              <c:idx val="6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DC-4283-8EEA-E82C442A4258}"/>
                </c:ext>
              </c:extLst>
            </c:dLbl>
            <c:dLbl>
              <c:idx val="7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DC-4283-8EEA-E82C442A4258}"/>
                </c:ext>
              </c:extLst>
            </c:dLbl>
            <c:dLbl>
              <c:idx val="8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7DC-4283-8EEA-E82C442A4258}"/>
                </c:ext>
              </c:extLst>
            </c:dLbl>
            <c:dLbl>
              <c:idx val="9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DC-4283-8EEA-E82C442A4258}"/>
                </c:ext>
              </c:extLst>
            </c:dLbl>
            <c:dLbl>
              <c:idx val="10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DC-4283-8EEA-E82C442A4258}"/>
                </c:ext>
              </c:extLst>
            </c:dLbl>
            <c:dLbl>
              <c:idx val="1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0" i="0" u="none" strike="noStrike" baseline="0">
                      <a:solidFill>
                        <a:srgbClr val="000000"/>
                      </a:solidFill>
                      <a:latin typeface="明朝"/>
                      <a:ea typeface="明朝"/>
                      <a:cs typeface="明朝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DC-4283-8EEA-E82C442A4258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C-57DC-4283-8EEA-E82C442A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409575</xdr:colOff>
      <xdr:row>0</xdr:row>
      <xdr:rowOff>0</xdr:rowOff>
    </xdr:from>
    <xdr:to>
      <xdr:col>21</xdr:col>
      <xdr:colOff>66675</xdr:colOff>
      <xdr:row>0</xdr:row>
      <xdr:rowOff>0</xdr:rowOff>
    </xdr:to>
    <xdr:graphicFrame macro="">
      <xdr:nvGraphicFramePr>
        <xdr:cNvPr id="16729" name="Chart 1">
          <a:extLst>
            <a:ext uri="{FF2B5EF4-FFF2-40B4-BE49-F238E27FC236}">
              <a16:creationId xmlns:a16="http://schemas.microsoft.com/office/drawing/2014/main" id="{00000000-0008-0000-0200-0000594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topLeftCell="A16" zoomScale="98" zoomScaleNormal="98" workbookViewId="0">
      <selection activeCell="K6" sqref="K6:N6"/>
    </sheetView>
  </sheetViews>
  <sheetFormatPr defaultRowHeight="30" customHeight="1"/>
  <cols>
    <col min="1" max="1" width="2.25" style="163" customWidth="1"/>
    <col min="2" max="2" width="3.375" style="163" customWidth="1"/>
    <col min="3" max="3" width="7.75" style="163" customWidth="1"/>
    <col min="4" max="4" width="3.375" style="163" customWidth="1"/>
    <col min="5" max="5" width="7.875" style="163" customWidth="1"/>
    <col min="6" max="6" width="2.875" style="163" customWidth="1"/>
    <col min="7" max="7" width="14.5" style="163" customWidth="1"/>
    <col min="8" max="8" width="10.375" style="163" customWidth="1"/>
    <col min="9" max="9" width="3" style="163" customWidth="1"/>
    <col min="10" max="10" width="14" style="163" customWidth="1"/>
    <col min="11" max="11" width="3.375" style="163" customWidth="1"/>
    <col min="12" max="12" width="7.75" style="163" customWidth="1"/>
    <col min="13" max="13" width="3.375" style="163" customWidth="1"/>
    <col min="14" max="14" width="7.875" style="163" customWidth="1"/>
    <col min="15" max="16384" width="9" style="163"/>
  </cols>
  <sheetData>
    <row r="1" spans="2:14" ht="46.5" customHeight="1">
      <c r="B1" s="178" t="s">
        <v>39</v>
      </c>
      <c r="C1" s="179"/>
      <c r="D1" s="178" t="s">
        <v>38</v>
      </c>
      <c r="E1" s="179"/>
      <c r="F1" s="183" t="s">
        <v>37</v>
      </c>
      <c r="G1" s="182"/>
      <c r="H1" s="181"/>
      <c r="I1" s="181"/>
      <c r="J1" s="180"/>
      <c r="K1" s="178" t="s">
        <v>36</v>
      </c>
      <c r="L1" s="179"/>
      <c r="M1" s="178" t="s">
        <v>35</v>
      </c>
      <c r="N1" s="176"/>
    </row>
    <row r="2" spans="2:14" ht="60" customHeight="1">
      <c r="B2" s="216" t="s">
        <v>40</v>
      </c>
      <c r="C2" s="217"/>
      <c r="D2" s="217"/>
      <c r="E2" s="217"/>
      <c r="F2" s="218"/>
      <c r="G2" s="207" t="s">
        <v>128</v>
      </c>
      <c r="H2" s="208"/>
      <c r="I2" s="208"/>
      <c r="J2" s="208"/>
      <c r="K2" s="208"/>
      <c r="L2" s="208"/>
      <c r="M2" s="208"/>
      <c r="N2" s="209"/>
    </row>
    <row r="3" spans="2:14" ht="60" customHeight="1">
      <c r="B3" s="216" t="s">
        <v>41</v>
      </c>
      <c r="C3" s="217"/>
      <c r="D3" s="217"/>
      <c r="E3" s="217"/>
      <c r="F3" s="218"/>
      <c r="G3" s="207" t="s">
        <v>119</v>
      </c>
      <c r="H3" s="208"/>
      <c r="I3" s="208"/>
      <c r="J3" s="208"/>
      <c r="K3" s="208"/>
      <c r="L3" s="208"/>
      <c r="M3" s="208"/>
      <c r="N3" s="209"/>
    </row>
    <row r="4" spans="2:14" ht="30" customHeight="1">
      <c r="B4" s="216" t="s">
        <v>34</v>
      </c>
      <c r="C4" s="217"/>
      <c r="D4" s="217"/>
      <c r="E4" s="217"/>
      <c r="F4" s="217"/>
      <c r="G4" s="217"/>
      <c r="H4" s="217"/>
      <c r="I4" s="185"/>
      <c r="J4" s="177" t="s">
        <v>33</v>
      </c>
      <c r="K4" s="219" t="s">
        <v>32</v>
      </c>
      <c r="L4" s="220"/>
      <c r="M4" s="220"/>
      <c r="N4" s="221"/>
    </row>
    <row r="5" spans="2:14" ht="30" customHeight="1">
      <c r="B5" s="170"/>
      <c r="J5" s="177" t="s">
        <v>31</v>
      </c>
      <c r="K5" s="216" t="s">
        <v>129</v>
      </c>
      <c r="L5" s="217"/>
      <c r="M5" s="217"/>
      <c r="N5" s="218"/>
    </row>
    <row r="6" spans="2:14" ht="30" customHeight="1">
      <c r="B6" s="170"/>
      <c r="J6" s="177" t="s">
        <v>30</v>
      </c>
      <c r="K6" s="222" t="s">
        <v>126</v>
      </c>
      <c r="L6" s="217"/>
      <c r="M6" s="217"/>
      <c r="N6" s="218"/>
    </row>
    <row r="7" spans="2:14" ht="30" customHeight="1">
      <c r="B7" s="170"/>
      <c r="C7" s="163" t="s">
        <v>43</v>
      </c>
      <c r="J7" s="177" t="s">
        <v>29</v>
      </c>
      <c r="K7" s="222" t="s">
        <v>127</v>
      </c>
      <c r="L7" s="217"/>
      <c r="M7" s="217"/>
      <c r="N7" s="218"/>
    </row>
    <row r="8" spans="2:14" ht="30" customHeight="1">
      <c r="B8" s="170"/>
      <c r="J8" s="177" t="s">
        <v>28</v>
      </c>
      <c r="K8" s="166"/>
      <c r="L8" s="165"/>
      <c r="M8" s="165"/>
      <c r="N8" s="164"/>
    </row>
    <row r="9" spans="2:14" ht="30" customHeight="1">
      <c r="B9" s="170"/>
      <c r="J9" s="177" t="s">
        <v>27</v>
      </c>
      <c r="K9" s="166"/>
      <c r="L9" s="165"/>
      <c r="M9" s="165"/>
      <c r="N9" s="164"/>
    </row>
    <row r="10" spans="2:14" ht="30" customHeight="1">
      <c r="B10" s="170"/>
      <c r="J10" s="175"/>
      <c r="K10" s="166"/>
      <c r="L10" s="165"/>
      <c r="M10" s="165"/>
      <c r="N10" s="164"/>
    </row>
    <row r="11" spans="2:14" ht="30" customHeight="1">
      <c r="B11" s="210" t="s">
        <v>26</v>
      </c>
      <c r="C11" s="211"/>
      <c r="D11" s="211"/>
      <c r="E11" s="211"/>
      <c r="F11" s="211"/>
      <c r="G11" s="211"/>
      <c r="H11" s="211"/>
      <c r="I11" s="165"/>
      <c r="J11" s="212" t="s">
        <v>44</v>
      </c>
      <c r="K11" s="211"/>
      <c r="L11" s="211"/>
      <c r="M11" s="211"/>
      <c r="N11" s="213"/>
    </row>
    <row r="12" spans="2:14" ht="30" customHeight="1">
      <c r="B12" s="166"/>
      <c r="C12" s="165"/>
      <c r="D12" s="165"/>
      <c r="E12" s="165"/>
      <c r="F12" s="165" t="s">
        <v>25</v>
      </c>
      <c r="G12" s="165"/>
      <c r="H12" s="165"/>
      <c r="I12" s="165"/>
      <c r="J12" s="165"/>
      <c r="K12" s="165"/>
      <c r="L12" s="165"/>
      <c r="M12" s="165"/>
      <c r="N12" s="164"/>
    </row>
    <row r="13" spans="2:14" ht="30" customHeight="1">
      <c r="B13" s="170"/>
      <c r="N13" s="168"/>
    </row>
    <row r="14" spans="2:14" ht="30" customHeight="1">
      <c r="B14" s="170"/>
      <c r="C14" s="163" t="s">
        <v>45</v>
      </c>
      <c r="N14" s="168"/>
    </row>
    <row r="15" spans="2:14" ht="30" customHeight="1">
      <c r="B15" s="170"/>
      <c r="N15" s="168"/>
    </row>
    <row r="16" spans="2:14" ht="30" customHeight="1">
      <c r="B16" s="170"/>
      <c r="N16" s="168"/>
    </row>
    <row r="17" spans="2:14" ht="30" customHeight="1">
      <c r="B17" s="174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2"/>
    </row>
    <row r="18" spans="2:14" ht="30" customHeight="1">
      <c r="B18" s="170"/>
      <c r="K18" s="187"/>
      <c r="N18" s="168"/>
    </row>
    <row r="19" spans="2:14" ht="30" customHeight="1">
      <c r="B19" s="170"/>
      <c r="F19" s="188"/>
      <c r="G19" s="214">
        <f>J20</f>
        <v>0</v>
      </c>
      <c r="H19" s="215"/>
      <c r="N19" s="168"/>
    </row>
    <row r="20" spans="2:14" ht="30" customHeight="1">
      <c r="B20" s="170"/>
      <c r="G20" s="203">
        <f>総括!$G$25</f>
        <v>0</v>
      </c>
      <c r="H20" s="204"/>
      <c r="I20" s="186" t="s">
        <v>42</v>
      </c>
      <c r="J20" s="205">
        <f>G20*1.1</f>
        <v>0</v>
      </c>
      <c r="K20" s="205"/>
      <c r="L20" s="206"/>
      <c r="N20" s="168"/>
    </row>
    <row r="21" spans="2:14" ht="30" customHeight="1">
      <c r="B21" s="170"/>
      <c r="H21" s="171"/>
      <c r="I21" s="171"/>
      <c r="J21" s="184"/>
      <c r="N21" s="168"/>
    </row>
    <row r="22" spans="2:14" ht="30" customHeight="1">
      <c r="B22" s="169"/>
      <c r="N22" s="168"/>
    </row>
    <row r="23" spans="2:14" ht="30" customHeight="1">
      <c r="B23" s="166" t="s">
        <v>24</v>
      </c>
      <c r="C23" s="165"/>
      <c r="D23" s="166"/>
      <c r="E23" s="165"/>
      <c r="F23" s="165"/>
      <c r="G23" s="164"/>
      <c r="H23" s="166" t="s">
        <v>23</v>
      </c>
      <c r="I23" s="165"/>
      <c r="J23" s="164"/>
      <c r="K23" s="166"/>
      <c r="L23" s="165"/>
      <c r="M23" s="165"/>
      <c r="N23" s="164"/>
    </row>
    <row r="24" spans="2:14" ht="30" customHeight="1">
      <c r="B24" s="166" t="s">
        <v>22</v>
      </c>
      <c r="C24" s="167"/>
      <c r="D24" s="166"/>
      <c r="E24" s="165"/>
      <c r="F24" s="165"/>
      <c r="G24" s="164"/>
      <c r="H24" s="166" t="s">
        <v>21</v>
      </c>
      <c r="I24" s="165"/>
      <c r="J24" s="164"/>
      <c r="K24" s="166"/>
      <c r="L24" s="165"/>
      <c r="M24" s="165"/>
      <c r="N24" s="164"/>
    </row>
  </sheetData>
  <mergeCells count="14">
    <mergeCell ref="G20:H20"/>
    <mergeCell ref="J20:L20"/>
    <mergeCell ref="G2:N2"/>
    <mergeCell ref="B11:H11"/>
    <mergeCell ref="J11:N11"/>
    <mergeCell ref="G19:H19"/>
    <mergeCell ref="B4:H4"/>
    <mergeCell ref="B2:F2"/>
    <mergeCell ref="B3:F3"/>
    <mergeCell ref="G3:N3"/>
    <mergeCell ref="K4:N4"/>
    <mergeCell ref="K5:N5"/>
    <mergeCell ref="K6:N6"/>
    <mergeCell ref="K7:N7"/>
  </mergeCells>
  <phoneticPr fontId="29"/>
  <pageMargins left="0.75" right="0.36" top="0.75" bottom="0.5600000000000000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view="pageBreakPreview" zoomScale="75" zoomScaleNormal="75" workbookViewId="0">
      <selection activeCell="J13" sqref="J13"/>
    </sheetView>
  </sheetViews>
  <sheetFormatPr defaultColWidth="8.875" defaultRowHeight="32.1" customHeight="1"/>
  <cols>
    <col min="1" max="1" width="5.375" style="10" customWidth="1"/>
    <col min="2" max="3" width="30.625" style="10" customWidth="1"/>
    <col min="4" max="4" width="11.375" style="22" customWidth="1"/>
    <col min="5" max="5" width="6.625" style="23" customWidth="1"/>
    <col min="6" max="6" width="12.875" style="10" customWidth="1"/>
    <col min="7" max="7" width="15.5" style="10" customWidth="1"/>
    <col min="8" max="8" width="19.25" style="10" customWidth="1"/>
    <col min="9" max="9" width="4.125" style="10" customWidth="1"/>
    <col min="10" max="10" width="5.5" style="10" customWidth="1"/>
    <col min="11" max="16384" width="8.875" style="10"/>
  </cols>
  <sheetData>
    <row r="1" spans="1:11" ht="24.75" customHeight="1">
      <c r="A1" s="4"/>
      <c r="B1" s="5" t="s">
        <v>5</v>
      </c>
      <c r="C1" s="5" t="s">
        <v>6</v>
      </c>
      <c r="D1" s="6" t="s">
        <v>7</v>
      </c>
      <c r="E1" s="7" t="s">
        <v>8</v>
      </c>
      <c r="F1" s="5" t="s">
        <v>9</v>
      </c>
      <c r="G1" s="5" t="s">
        <v>10</v>
      </c>
      <c r="H1" s="8" t="s">
        <v>11</v>
      </c>
      <c r="I1" s="8"/>
      <c r="J1" s="9"/>
    </row>
    <row r="2" spans="1:11" ht="27.75" customHeight="1">
      <c r="A2" s="11"/>
      <c r="B2" s="227" t="s">
        <v>120</v>
      </c>
      <c r="C2" s="228"/>
      <c r="D2" s="50"/>
      <c r="E2" s="51"/>
      <c r="F2" s="52"/>
      <c r="G2" s="79"/>
      <c r="H2" s="62"/>
      <c r="I2" s="62"/>
      <c r="J2" s="63"/>
    </row>
    <row r="3" spans="1:11" ht="15" customHeight="1">
      <c r="A3" s="54"/>
      <c r="B3" s="88"/>
      <c r="C3" s="200"/>
      <c r="D3" s="24"/>
      <c r="E3" s="30"/>
      <c r="F3" s="13"/>
      <c r="G3" s="60"/>
      <c r="H3" s="81"/>
      <c r="I3" s="15"/>
      <c r="J3" s="27"/>
    </row>
    <row r="4" spans="1:11" ht="15" customHeight="1">
      <c r="A4" s="11" t="s">
        <v>2</v>
      </c>
      <c r="B4" s="12" t="s">
        <v>121</v>
      </c>
      <c r="C4" s="3"/>
      <c r="D4" s="66">
        <v>1</v>
      </c>
      <c r="E4" s="51" t="s">
        <v>12</v>
      </c>
      <c r="F4" s="52"/>
      <c r="G4" s="79">
        <f>SUM(直接作業費!G7)</f>
        <v>0</v>
      </c>
      <c r="H4" s="80"/>
      <c r="I4" s="229"/>
      <c r="J4" s="230"/>
    </row>
    <row r="5" spans="1:11" ht="15" customHeight="1">
      <c r="A5" s="11"/>
      <c r="B5" s="12"/>
      <c r="C5" s="3"/>
      <c r="D5" s="66"/>
      <c r="E5" s="51"/>
      <c r="F5" s="52"/>
      <c r="G5" s="79"/>
      <c r="H5" s="103"/>
      <c r="I5" s="77"/>
      <c r="J5" s="78"/>
    </row>
    <row r="6" spans="1:11" ht="15" customHeight="1">
      <c r="A6" s="54"/>
      <c r="B6" s="55"/>
      <c r="C6" s="2"/>
      <c r="D6" s="65"/>
      <c r="E6" s="30"/>
      <c r="F6" s="13"/>
      <c r="G6" s="70"/>
      <c r="H6" s="89"/>
      <c r="I6" s="231"/>
      <c r="J6" s="232"/>
    </row>
    <row r="7" spans="1:11" ht="15" customHeight="1">
      <c r="A7" s="11" t="s">
        <v>3</v>
      </c>
      <c r="B7" s="12" t="s">
        <v>13</v>
      </c>
      <c r="C7" s="3"/>
      <c r="D7" s="56">
        <v>1</v>
      </c>
      <c r="E7" s="51" t="s">
        <v>12</v>
      </c>
      <c r="F7" s="58"/>
      <c r="G7" s="118">
        <v>0</v>
      </c>
      <c r="H7" s="199"/>
      <c r="I7" s="223" t="s">
        <v>15</v>
      </c>
      <c r="J7" s="224"/>
      <c r="K7" s="100"/>
    </row>
    <row r="8" spans="1:11" ht="15" customHeight="1">
      <c r="A8" s="54"/>
      <c r="B8" s="55"/>
      <c r="C8" s="2"/>
      <c r="D8" s="24"/>
      <c r="E8" s="30"/>
      <c r="F8" s="13"/>
      <c r="G8" s="60"/>
      <c r="H8" s="89"/>
      <c r="I8" s="86"/>
      <c r="J8" s="87"/>
    </row>
    <row r="9" spans="1:11" ht="15" customHeight="1">
      <c r="A9" s="11"/>
      <c r="B9" s="12"/>
      <c r="C9" s="29" t="s">
        <v>4</v>
      </c>
      <c r="D9" s="66"/>
      <c r="E9" s="51"/>
      <c r="F9" s="83"/>
      <c r="G9" s="79">
        <f>SUM(G4+G7)</f>
        <v>0</v>
      </c>
      <c r="H9" s="71"/>
      <c r="I9" s="92"/>
      <c r="J9" s="91"/>
    </row>
    <row r="10" spans="1:11" ht="15" customHeight="1">
      <c r="A10" s="11"/>
      <c r="B10" s="12"/>
      <c r="C10" s="29"/>
      <c r="D10" s="66"/>
      <c r="E10" s="51"/>
      <c r="F10" s="83"/>
      <c r="G10" s="79"/>
      <c r="H10" s="71"/>
      <c r="I10" s="90"/>
      <c r="J10" s="97"/>
    </row>
    <row r="11" spans="1:11" ht="15" customHeight="1">
      <c r="A11" s="26"/>
      <c r="B11" s="45"/>
      <c r="C11" s="2"/>
      <c r="D11" s="65"/>
      <c r="E11" s="30"/>
      <c r="F11" s="13"/>
      <c r="G11" s="70"/>
      <c r="H11" s="81"/>
      <c r="I11" s="225"/>
      <c r="J11" s="226"/>
    </row>
    <row r="12" spans="1:11" ht="15" customHeight="1">
      <c r="A12" s="11"/>
      <c r="B12" s="12"/>
      <c r="C12" s="3"/>
      <c r="D12" s="66"/>
      <c r="E12" s="51"/>
      <c r="F12" s="52"/>
      <c r="G12" s="118"/>
      <c r="H12" s="119"/>
      <c r="I12" s="223"/>
      <c r="J12" s="224"/>
      <c r="K12" s="100"/>
    </row>
    <row r="13" spans="1:11" ht="15" customHeight="1">
      <c r="A13" s="26"/>
      <c r="B13" s="45"/>
      <c r="C13" s="2"/>
      <c r="D13" s="65"/>
      <c r="E13" s="30"/>
      <c r="F13" s="13"/>
      <c r="G13" s="60"/>
      <c r="H13" s="81"/>
      <c r="I13" s="86"/>
      <c r="J13" s="87"/>
    </row>
    <row r="14" spans="1:11" ht="15" customHeight="1">
      <c r="A14" s="11"/>
      <c r="B14" s="12"/>
      <c r="C14" s="29"/>
      <c r="D14" s="50"/>
      <c r="E14" s="51"/>
      <c r="F14" s="83"/>
      <c r="G14" s="79"/>
      <c r="H14" s="84"/>
      <c r="I14" s="92"/>
      <c r="J14" s="91"/>
    </row>
    <row r="15" spans="1:11" ht="15" customHeight="1">
      <c r="A15" s="11"/>
      <c r="B15" s="12"/>
      <c r="C15" s="29"/>
      <c r="D15" s="50"/>
      <c r="E15" s="51"/>
      <c r="F15" s="83"/>
      <c r="G15" s="79"/>
      <c r="H15" s="84"/>
      <c r="I15" s="92"/>
      <c r="J15" s="91"/>
    </row>
    <row r="16" spans="1:11" ht="15" customHeight="1">
      <c r="A16" s="26"/>
      <c r="B16" s="45"/>
      <c r="C16" s="2"/>
      <c r="D16" s="65"/>
      <c r="E16" s="30"/>
      <c r="F16" s="13"/>
      <c r="G16" s="70"/>
      <c r="H16" s="81"/>
      <c r="I16" s="231"/>
      <c r="J16" s="233"/>
    </row>
    <row r="17" spans="1:11" ht="15" customHeight="1">
      <c r="A17" s="11"/>
      <c r="B17" s="12"/>
      <c r="C17" s="3"/>
      <c r="D17" s="50"/>
      <c r="E17" s="51"/>
      <c r="F17" s="52"/>
      <c r="G17" s="118"/>
      <c r="H17" s="119"/>
      <c r="I17" s="223"/>
      <c r="J17" s="224"/>
      <c r="K17" s="100"/>
    </row>
    <row r="18" spans="1:11" ht="15" customHeight="1">
      <c r="A18" s="26"/>
      <c r="B18" s="45"/>
      <c r="C18" s="2"/>
      <c r="D18" s="24"/>
      <c r="E18" s="30"/>
      <c r="F18" s="13"/>
      <c r="G18" s="60"/>
      <c r="H18" s="81"/>
      <c r="I18" s="86"/>
      <c r="J18" s="87"/>
    </row>
    <row r="19" spans="1:11" ht="15" customHeight="1">
      <c r="A19" s="11"/>
      <c r="B19" s="12"/>
      <c r="C19" s="29"/>
      <c r="D19" s="50"/>
      <c r="E19" s="51"/>
      <c r="F19" s="83"/>
      <c r="G19" s="79"/>
      <c r="H19" s="202"/>
      <c r="I19" s="67"/>
      <c r="J19" s="63"/>
    </row>
    <row r="20" spans="1:11" ht="15" customHeight="1">
      <c r="A20" s="11"/>
      <c r="B20" s="12"/>
      <c r="C20" s="29"/>
      <c r="D20" s="50"/>
      <c r="E20" s="51"/>
      <c r="F20" s="83"/>
      <c r="G20" s="79"/>
      <c r="H20" s="202"/>
      <c r="I20" s="67"/>
      <c r="J20" s="63"/>
    </row>
    <row r="21" spans="1:11" ht="15" customHeight="1">
      <c r="A21" s="26"/>
      <c r="B21" s="45"/>
      <c r="C21" s="2"/>
      <c r="D21" s="65"/>
      <c r="E21" s="30"/>
      <c r="F21" s="13"/>
      <c r="G21" s="72"/>
      <c r="H21" s="81"/>
      <c r="I21" s="15"/>
      <c r="J21" s="27"/>
    </row>
    <row r="22" spans="1:11" ht="15" customHeight="1">
      <c r="A22" s="11"/>
      <c r="B22" s="12"/>
      <c r="C22" s="1"/>
      <c r="D22" s="50"/>
      <c r="E22" s="51"/>
      <c r="F22" s="52"/>
      <c r="G22" s="79"/>
      <c r="H22" s="80"/>
      <c r="I22" s="62"/>
      <c r="J22" s="63"/>
    </row>
    <row r="23" spans="1:11" ht="15" customHeight="1">
      <c r="A23" s="11"/>
      <c r="B23" s="12"/>
      <c r="C23" s="1"/>
      <c r="D23" s="50"/>
      <c r="E23" s="51"/>
      <c r="F23" s="52"/>
      <c r="G23" s="79"/>
      <c r="H23" s="80"/>
      <c r="I23" s="62"/>
      <c r="J23" s="63"/>
    </row>
    <row r="24" spans="1:11" ht="15" customHeight="1">
      <c r="A24" s="26"/>
      <c r="B24" s="45"/>
      <c r="C24" s="2"/>
      <c r="D24" s="24"/>
      <c r="E24" s="30"/>
      <c r="F24" s="13"/>
      <c r="G24" s="70"/>
      <c r="H24" s="81"/>
      <c r="I24" s="15"/>
      <c r="J24" s="27"/>
    </row>
    <row r="25" spans="1:11" ht="15" customHeight="1">
      <c r="A25" s="11"/>
      <c r="B25" s="16"/>
      <c r="C25" s="29"/>
      <c r="D25" s="50"/>
      <c r="E25" s="51"/>
      <c r="F25" s="83"/>
      <c r="G25" s="96">
        <f>G9</f>
        <v>0</v>
      </c>
      <c r="H25" s="145"/>
      <c r="I25" s="234"/>
      <c r="J25" s="235"/>
    </row>
    <row r="26" spans="1:11" ht="15" customHeight="1">
      <c r="A26" s="26"/>
      <c r="B26" s="40"/>
      <c r="C26" s="41"/>
      <c r="D26" s="24"/>
      <c r="E26" s="30"/>
      <c r="F26" s="64"/>
      <c r="G26" s="60"/>
      <c r="H26" s="43"/>
      <c r="I26" s="44"/>
      <c r="J26" s="27"/>
    </row>
    <row r="27" spans="1:11" ht="15" customHeight="1">
      <c r="A27" s="54"/>
      <c r="B27" s="49"/>
      <c r="C27" s="93"/>
      <c r="D27" s="56"/>
      <c r="E27" s="57"/>
      <c r="F27" s="94"/>
      <c r="G27" s="96"/>
      <c r="H27" s="95"/>
      <c r="I27" s="82"/>
      <c r="J27" s="69"/>
    </row>
    <row r="28" spans="1:11" ht="15" customHeight="1">
      <c r="A28" s="26"/>
      <c r="B28" s="40"/>
      <c r="C28" s="41"/>
      <c r="D28" s="24"/>
      <c r="E28" s="30"/>
      <c r="F28" s="42"/>
      <c r="G28" s="70"/>
      <c r="H28" s="43"/>
      <c r="I28" s="44"/>
      <c r="J28" s="27"/>
    </row>
    <row r="29" spans="1:11" ht="15" customHeight="1">
      <c r="A29" s="54"/>
      <c r="B29" s="49" t="s">
        <v>0</v>
      </c>
      <c r="C29" s="93"/>
      <c r="D29" s="56"/>
      <c r="E29" s="57"/>
      <c r="F29" s="94"/>
      <c r="G29" s="70">
        <f>SUM(G25*0.1)</f>
        <v>0</v>
      </c>
      <c r="H29" s="120">
        <v>10</v>
      </c>
      <c r="I29" s="223" t="s">
        <v>15</v>
      </c>
      <c r="J29" s="224"/>
    </row>
    <row r="30" spans="1:11" ht="15" customHeight="1">
      <c r="A30" s="26"/>
      <c r="B30" s="40"/>
      <c r="C30" s="41"/>
      <c r="D30" s="24"/>
      <c r="E30" s="30"/>
      <c r="F30" s="42"/>
      <c r="G30" s="60"/>
      <c r="H30" s="43"/>
      <c r="I30" s="44"/>
      <c r="J30" s="27"/>
    </row>
    <row r="31" spans="1:11" ht="15" customHeight="1">
      <c r="A31" s="32"/>
      <c r="B31" s="39" t="s">
        <v>1</v>
      </c>
      <c r="C31" s="85"/>
      <c r="D31" s="33"/>
      <c r="E31" s="59"/>
      <c r="F31" s="34"/>
      <c r="G31" s="110">
        <f>SUM(G25+G29)</f>
        <v>0</v>
      </c>
      <c r="H31" s="36"/>
      <c r="I31" s="37"/>
      <c r="J31" s="38"/>
    </row>
    <row r="32" spans="1:11" ht="33" customHeight="1">
      <c r="C32" s="17"/>
      <c r="D32" s="18"/>
      <c r="E32" s="17"/>
      <c r="F32" s="17"/>
      <c r="G32" s="17"/>
      <c r="H32" s="19"/>
      <c r="I32" s="20" t="s">
        <v>14</v>
      </c>
      <c r="J32" s="21">
        <v>1</v>
      </c>
    </row>
    <row r="33" ht="4.5" customHeight="1"/>
  </sheetData>
  <mergeCells count="10">
    <mergeCell ref="I29:J29"/>
    <mergeCell ref="I11:J11"/>
    <mergeCell ref="I12:J12"/>
    <mergeCell ref="B2:C2"/>
    <mergeCell ref="I4:J4"/>
    <mergeCell ref="I7:J7"/>
    <mergeCell ref="I6:J6"/>
    <mergeCell ref="I17:J17"/>
    <mergeCell ref="I16:J16"/>
    <mergeCell ref="I25:J25"/>
  </mergeCells>
  <phoneticPr fontId="2"/>
  <printOptions horizontalCentered="1" verticalCentered="1" gridLinesSet="0"/>
  <pageMargins left="0.69" right="0.39370078740157483" top="0.78740157480314965" bottom="0.19685039370078741" header="0" footer="0"/>
  <pageSetup paperSize="9" scale="9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showZeros="0" view="pageBreakPreview" zoomScale="75" zoomScaleNormal="75" workbookViewId="0">
      <selection activeCell="C45" sqref="C45"/>
    </sheetView>
  </sheetViews>
  <sheetFormatPr defaultColWidth="8.875" defaultRowHeight="32.1" customHeight="1"/>
  <cols>
    <col min="1" max="1" width="5.375" style="10" customWidth="1"/>
    <col min="2" max="3" width="30.625" style="10" customWidth="1"/>
    <col min="4" max="4" width="11.375" style="22" customWidth="1"/>
    <col min="5" max="5" width="6.625" style="23" customWidth="1"/>
    <col min="6" max="6" width="12.875" style="10" customWidth="1"/>
    <col min="7" max="7" width="15.5" style="10" customWidth="1"/>
    <col min="8" max="8" width="19.25" style="10" customWidth="1"/>
    <col min="9" max="9" width="4.125" style="10" customWidth="1"/>
    <col min="10" max="10" width="5.5" style="10" customWidth="1"/>
    <col min="11" max="16384" width="8.875" style="10"/>
  </cols>
  <sheetData>
    <row r="1" spans="1:10" ht="28.15" customHeight="1">
      <c r="A1" s="4"/>
      <c r="B1" s="5" t="s">
        <v>5</v>
      </c>
      <c r="C1" s="5" t="s">
        <v>6</v>
      </c>
      <c r="D1" s="6" t="s">
        <v>7</v>
      </c>
      <c r="E1" s="7" t="s">
        <v>8</v>
      </c>
      <c r="F1" s="5" t="s">
        <v>9</v>
      </c>
      <c r="G1" s="5" t="s">
        <v>10</v>
      </c>
      <c r="H1" s="8" t="s">
        <v>11</v>
      </c>
      <c r="I1" s="8"/>
      <c r="J1" s="9"/>
    </row>
    <row r="2" spans="1:10" ht="15" customHeight="1">
      <c r="A2" s="47"/>
      <c r="B2" s="48"/>
      <c r="C2" s="48"/>
      <c r="D2" s="126"/>
      <c r="E2" s="49"/>
      <c r="F2" s="48"/>
      <c r="G2" s="48"/>
      <c r="H2" s="15"/>
      <c r="I2" s="15"/>
      <c r="J2" s="27"/>
    </row>
    <row r="3" spans="1:10" ht="15" customHeight="1">
      <c r="A3" s="11" t="s">
        <v>16</v>
      </c>
      <c r="B3" s="12" t="s">
        <v>122</v>
      </c>
      <c r="C3" s="3"/>
      <c r="D3" s="127"/>
      <c r="E3" s="51"/>
      <c r="F3" s="52"/>
      <c r="G3" s="52"/>
      <c r="H3" s="62"/>
      <c r="I3" s="62"/>
      <c r="J3" s="63"/>
    </row>
    <row r="4" spans="1:10" ht="15" customHeight="1">
      <c r="A4" s="26"/>
      <c r="B4" s="45"/>
      <c r="C4" s="2"/>
      <c r="D4" s="74"/>
      <c r="E4" s="30"/>
      <c r="F4" s="13"/>
      <c r="G4" s="13"/>
      <c r="H4" s="15"/>
      <c r="I4" s="15"/>
      <c r="J4" s="27"/>
    </row>
    <row r="5" spans="1:10" ht="15" customHeight="1">
      <c r="A5" s="11"/>
      <c r="B5" s="12"/>
      <c r="C5" s="3"/>
      <c r="D5" s="128"/>
      <c r="E5" s="51"/>
      <c r="F5" s="52"/>
      <c r="G5" s="52"/>
      <c r="H5" s="62"/>
      <c r="I5" s="62"/>
      <c r="J5" s="63"/>
    </row>
    <row r="6" spans="1:10" ht="15" customHeight="1">
      <c r="A6" s="26"/>
      <c r="B6" s="45"/>
      <c r="C6" s="2"/>
      <c r="D6" s="74"/>
      <c r="E6" s="30"/>
      <c r="F6" s="13"/>
      <c r="G6" s="13"/>
      <c r="H6" s="15"/>
      <c r="I6" s="15"/>
      <c r="J6" s="27"/>
    </row>
    <row r="7" spans="1:10" ht="15" customHeight="1">
      <c r="A7" s="11">
        <v>1</v>
      </c>
      <c r="B7" s="12" t="s">
        <v>46</v>
      </c>
      <c r="C7" s="3"/>
      <c r="D7" s="128">
        <v>1</v>
      </c>
      <c r="E7" s="51" t="s">
        <v>12</v>
      </c>
      <c r="F7" s="52"/>
      <c r="G7" s="52">
        <f>SUM('直接作業費細目 '!G177)</f>
        <v>0</v>
      </c>
      <c r="H7" s="67">
        <f>'直接作業費細目 '!J144</f>
        <v>0</v>
      </c>
      <c r="I7" s="67"/>
      <c r="J7" s="63"/>
    </row>
    <row r="8" spans="1:10" ht="15" customHeight="1">
      <c r="A8" s="26"/>
      <c r="B8" s="55"/>
      <c r="C8" s="2"/>
      <c r="D8" s="74"/>
      <c r="E8" s="30"/>
      <c r="F8" s="13"/>
      <c r="G8" s="13"/>
      <c r="H8" s="15"/>
      <c r="I8" s="15"/>
      <c r="J8" s="27"/>
    </row>
    <row r="9" spans="1:10" ht="15" customHeight="1">
      <c r="A9" s="11"/>
      <c r="B9" s="12"/>
      <c r="C9" s="3"/>
      <c r="D9" s="128"/>
      <c r="E9" s="51"/>
      <c r="F9" s="52"/>
      <c r="G9" s="52"/>
      <c r="H9" s="67"/>
      <c r="I9" s="67"/>
      <c r="J9" s="63"/>
    </row>
    <row r="10" spans="1:10" ht="15" customHeight="1">
      <c r="A10" s="26"/>
      <c r="B10" s="55"/>
      <c r="C10" s="2"/>
      <c r="D10" s="74"/>
      <c r="E10" s="30"/>
      <c r="F10" s="13"/>
      <c r="G10" s="13"/>
      <c r="H10" s="15"/>
      <c r="I10" s="15"/>
      <c r="J10" s="27"/>
    </row>
    <row r="11" spans="1:10" ht="15" customHeight="1">
      <c r="A11" s="11"/>
      <c r="B11" s="124"/>
      <c r="C11" s="3"/>
      <c r="D11" s="128"/>
      <c r="E11" s="51"/>
      <c r="F11" s="52"/>
      <c r="G11" s="52"/>
      <c r="H11" s="67"/>
      <c r="I11" s="67"/>
      <c r="J11" s="63"/>
    </row>
    <row r="12" spans="1:10" ht="15" customHeight="1">
      <c r="A12" s="26"/>
      <c r="B12" s="55"/>
      <c r="C12" s="2"/>
      <c r="D12" s="129"/>
      <c r="E12" s="30"/>
      <c r="F12" s="13"/>
      <c r="G12" s="13"/>
      <c r="H12" s="15"/>
      <c r="I12" s="15"/>
      <c r="J12" s="27"/>
    </row>
    <row r="13" spans="1:10" ht="15" customHeight="1">
      <c r="A13" s="11"/>
      <c r="B13" s="124"/>
      <c r="C13" s="3"/>
      <c r="D13" s="128"/>
      <c r="E13" s="51"/>
      <c r="F13" s="52"/>
      <c r="G13" s="52"/>
      <c r="H13" s="67"/>
      <c r="I13" s="67"/>
      <c r="J13" s="63"/>
    </row>
    <row r="14" spans="1:10" ht="15" customHeight="1">
      <c r="A14" s="26"/>
      <c r="B14" s="55"/>
      <c r="C14" s="2"/>
      <c r="D14" s="129"/>
      <c r="E14" s="30"/>
      <c r="F14" s="13"/>
      <c r="G14" s="13"/>
      <c r="H14" s="15"/>
      <c r="I14" s="15"/>
      <c r="J14" s="27"/>
    </row>
    <row r="15" spans="1:10" ht="15" customHeight="1">
      <c r="A15" s="11"/>
      <c r="B15" s="12"/>
      <c r="C15" s="3"/>
      <c r="D15" s="128"/>
      <c r="E15" s="51"/>
      <c r="F15" s="52"/>
      <c r="G15" s="52"/>
      <c r="H15" s="67"/>
      <c r="I15" s="67"/>
      <c r="J15" s="63"/>
    </row>
    <row r="16" spans="1:10" ht="15" customHeight="1">
      <c r="A16" s="26"/>
      <c r="B16" s="55"/>
      <c r="C16" s="2"/>
      <c r="D16" s="129"/>
      <c r="E16" s="30"/>
      <c r="F16" s="13"/>
      <c r="G16" s="13"/>
      <c r="H16" s="15"/>
      <c r="I16" s="15"/>
      <c r="J16" s="27"/>
    </row>
    <row r="17" spans="1:10" ht="15" customHeight="1">
      <c r="A17" s="11"/>
      <c r="B17" s="12"/>
      <c r="C17" s="3"/>
      <c r="D17" s="128"/>
      <c r="E17" s="51"/>
      <c r="F17" s="52"/>
      <c r="G17" s="52"/>
      <c r="H17" s="67"/>
      <c r="I17" s="67"/>
      <c r="J17" s="63"/>
    </row>
    <row r="18" spans="1:10" ht="15" customHeight="1">
      <c r="A18" s="26"/>
      <c r="B18" s="55"/>
      <c r="C18" s="2"/>
      <c r="D18" s="129"/>
      <c r="E18" s="30"/>
      <c r="F18" s="13"/>
      <c r="G18" s="13"/>
      <c r="H18" s="15"/>
      <c r="I18" s="15"/>
      <c r="J18" s="27"/>
    </row>
    <row r="19" spans="1:10" ht="15" customHeight="1">
      <c r="A19" s="11"/>
      <c r="B19" s="12"/>
      <c r="C19" s="3"/>
      <c r="D19" s="128"/>
      <c r="E19" s="51"/>
      <c r="F19" s="52"/>
      <c r="G19" s="52"/>
      <c r="H19" s="67"/>
      <c r="I19" s="67"/>
      <c r="J19" s="63"/>
    </row>
    <row r="20" spans="1:10" ht="15" customHeight="1">
      <c r="A20" s="26"/>
      <c r="B20" s="55"/>
      <c r="C20" s="2"/>
      <c r="D20" s="129"/>
      <c r="E20" s="30"/>
      <c r="F20" s="13"/>
      <c r="G20" s="13"/>
      <c r="H20" s="15"/>
      <c r="I20" s="15"/>
      <c r="J20" s="27"/>
    </row>
    <row r="21" spans="1:10" ht="15" customHeight="1">
      <c r="A21" s="11"/>
      <c r="B21" s="12"/>
      <c r="C21" s="3"/>
      <c r="D21" s="128"/>
      <c r="E21" s="51"/>
      <c r="F21" s="52"/>
      <c r="G21" s="52"/>
      <c r="H21" s="67"/>
      <c r="I21" s="67"/>
      <c r="J21" s="63"/>
    </row>
    <row r="22" spans="1:10" ht="15" customHeight="1">
      <c r="A22" s="26"/>
      <c r="B22" s="55"/>
      <c r="C22" s="2"/>
      <c r="D22" s="129"/>
      <c r="E22" s="30"/>
      <c r="F22" s="13"/>
      <c r="G22" s="13"/>
      <c r="H22" s="15"/>
      <c r="I22" s="15"/>
      <c r="J22" s="27"/>
    </row>
    <row r="23" spans="1:10" ht="15" customHeight="1">
      <c r="A23" s="11"/>
      <c r="B23" s="12"/>
      <c r="C23" s="3"/>
      <c r="D23" s="128"/>
      <c r="E23" s="51"/>
      <c r="F23" s="52"/>
      <c r="G23" s="52"/>
      <c r="H23" s="67"/>
      <c r="I23" s="67"/>
      <c r="J23" s="63"/>
    </row>
    <row r="24" spans="1:10" ht="15" customHeight="1">
      <c r="A24" s="26"/>
      <c r="B24" s="55"/>
      <c r="C24" s="2"/>
      <c r="D24" s="129"/>
      <c r="E24" s="30"/>
      <c r="F24" s="13"/>
      <c r="G24" s="13"/>
      <c r="H24" s="15"/>
      <c r="I24" s="15"/>
      <c r="J24" s="27"/>
    </row>
    <row r="25" spans="1:10" ht="15" customHeight="1">
      <c r="A25" s="11"/>
      <c r="B25" s="12"/>
      <c r="C25" s="3"/>
      <c r="D25" s="128"/>
      <c r="E25" s="51"/>
      <c r="F25" s="52"/>
      <c r="G25" s="52"/>
      <c r="H25" s="67"/>
      <c r="I25" s="67"/>
      <c r="J25" s="63"/>
    </row>
    <row r="26" spans="1:10" ht="15" customHeight="1">
      <c r="A26" s="26"/>
      <c r="B26" s="55"/>
      <c r="C26" s="2"/>
      <c r="D26" s="129"/>
      <c r="E26" s="30"/>
      <c r="F26" s="13"/>
      <c r="G26" s="13"/>
      <c r="H26" s="15"/>
      <c r="I26" s="15"/>
      <c r="J26" s="27"/>
    </row>
    <row r="27" spans="1:10" ht="15" customHeight="1">
      <c r="A27" s="11"/>
      <c r="B27" s="12"/>
      <c r="C27" s="3"/>
      <c r="D27" s="128"/>
      <c r="E27" s="51"/>
      <c r="F27" s="52"/>
      <c r="G27" s="52"/>
      <c r="H27" s="62"/>
      <c r="I27" s="62"/>
      <c r="J27" s="63"/>
    </row>
    <row r="28" spans="1:10" ht="15" customHeight="1">
      <c r="A28" s="26"/>
      <c r="B28" s="55"/>
      <c r="C28" s="2"/>
      <c r="D28" s="129"/>
      <c r="E28" s="30"/>
      <c r="F28" s="13"/>
      <c r="G28" s="13"/>
      <c r="H28" s="15"/>
      <c r="I28" s="15"/>
      <c r="J28" s="27"/>
    </row>
    <row r="29" spans="1:10" ht="15" customHeight="1">
      <c r="A29" s="11"/>
      <c r="B29" s="12"/>
      <c r="C29" s="3"/>
      <c r="D29" s="128"/>
      <c r="E29" s="51"/>
      <c r="F29" s="52"/>
      <c r="G29" s="52"/>
      <c r="H29" s="62"/>
      <c r="I29" s="62"/>
      <c r="J29" s="63"/>
    </row>
    <row r="30" spans="1:10" ht="15" customHeight="1">
      <c r="A30" s="26"/>
      <c r="B30" s="55"/>
      <c r="C30" s="2"/>
      <c r="D30" s="129"/>
      <c r="E30" s="30"/>
      <c r="F30" s="13"/>
      <c r="G30" s="13"/>
      <c r="H30" s="15"/>
      <c r="I30" s="15"/>
      <c r="J30" s="27"/>
    </row>
    <row r="31" spans="1:10" ht="15" customHeight="1">
      <c r="A31" s="11"/>
      <c r="B31" s="12"/>
      <c r="C31" s="3"/>
      <c r="D31" s="128"/>
      <c r="E31" s="51"/>
      <c r="F31" s="52"/>
      <c r="G31" s="52"/>
      <c r="H31" s="62"/>
      <c r="I31" s="62"/>
      <c r="J31" s="63"/>
    </row>
    <row r="32" spans="1:10" ht="15" customHeight="1">
      <c r="A32" s="26"/>
      <c r="B32" s="45"/>
      <c r="C32" s="2"/>
      <c r="D32" s="74"/>
      <c r="E32" s="30"/>
      <c r="F32" s="13"/>
      <c r="G32" s="13"/>
      <c r="H32" s="15"/>
      <c r="I32" s="15"/>
      <c r="J32" s="27"/>
    </row>
    <row r="33" spans="1:10" ht="15" customHeight="1">
      <c r="A33" s="11"/>
      <c r="B33" s="16" t="s">
        <v>17</v>
      </c>
      <c r="C33" s="3"/>
      <c r="D33" s="130"/>
      <c r="E33" s="51"/>
      <c r="F33" s="12"/>
      <c r="G33" s="52">
        <f>SUM(G6:G31)</f>
        <v>0</v>
      </c>
      <c r="H33" s="67">
        <f>SUM(H6:H31)</f>
        <v>0</v>
      </c>
      <c r="I33" s="67"/>
      <c r="J33" s="63"/>
    </row>
    <row r="34" spans="1:10" ht="15" customHeight="1">
      <c r="A34" s="26"/>
      <c r="B34" s="45"/>
      <c r="C34" s="46"/>
      <c r="D34" s="74"/>
      <c r="E34" s="30"/>
      <c r="F34" s="45"/>
      <c r="G34" s="13"/>
      <c r="H34" s="15"/>
      <c r="I34" s="15"/>
      <c r="J34" s="27"/>
    </row>
    <row r="35" spans="1:10" ht="15" customHeight="1">
      <c r="A35" s="32"/>
      <c r="B35" s="102"/>
      <c r="C35" s="28"/>
      <c r="D35" s="131"/>
      <c r="E35" s="28"/>
      <c r="F35" s="34"/>
      <c r="G35" s="104"/>
      <c r="H35" s="107"/>
      <c r="I35" s="37"/>
      <c r="J35" s="38"/>
    </row>
    <row r="36" spans="1:10" ht="28.15" customHeight="1">
      <c r="C36" s="17"/>
      <c r="D36" s="18"/>
      <c r="E36" s="17"/>
      <c r="F36" s="17"/>
      <c r="G36" s="17"/>
      <c r="H36" s="19"/>
      <c r="I36" s="20" t="s">
        <v>14</v>
      </c>
      <c r="J36" s="21">
        <v>2</v>
      </c>
    </row>
    <row r="37" spans="1:10" ht="4.9000000000000004" customHeight="1"/>
  </sheetData>
  <phoneticPr fontId="3"/>
  <dataValidations count="1">
    <dataValidation imeMode="on" allowBlank="1" showInputMessage="1" showErrorMessage="1" sqref="A1:XFD1048576" xr:uid="{00000000-0002-0000-0200-000000000000}"/>
  </dataValidations>
  <printOptions horizontalCentered="1" verticalCentered="1"/>
  <pageMargins left="0.39370078740157483" right="0.39370078740157483" top="0.78740157480314965" bottom="0.19685039370078741" header="0" footer="0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85"/>
  <sheetViews>
    <sheetView showZeros="0" view="pageBreakPreview" zoomScaleNormal="75" zoomScaleSheetLayoutView="100" workbookViewId="0">
      <selection activeCell="A186" sqref="A186:XFD236"/>
    </sheetView>
  </sheetViews>
  <sheetFormatPr defaultColWidth="8.875" defaultRowHeight="32.1" customHeight="1"/>
  <cols>
    <col min="1" max="1" width="5.375" style="10" customWidth="1"/>
    <col min="2" max="2" width="24.125" style="10" customWidth="1"/>
    <col min="3" max="3" width="38" style="148" customWidth="1"/>
    <col min="4" max="4" width="11.375" style="22" customWidth="1"/>
    <col min="5" max="5" width="6.625" style="23" customWidth="1"/>
    <col min="6" max="6" width="12.875" style="10" customWidth="1"/>
    <col min="7" max="7" width="15.5" style="10" customWidth="1"/>
    <col min="8" max="8" width="10.75" style="10" customWidth="1"/>
    <col min="9" max="9" width="7" style="10" customWidth="1"/>
    <col min="10" max="10" width="13.125" style="10" customWidth="1"/>
    <col min="11" max="11" width="14.875" style="10" bestFit="1" customWidth="1"/>
    <col min="12" max="12" width="12.125" style="10" customWidth="1"/>
    <col min="13" max="16384" width="8.875" style="10"/>
  </cols>
  <sheetData>
    <row r="1" spans="1:12" ht="36.75" customHeight="1">
      <c r="A1" s="4"/>
      <c r="B1" s="5" t="s">
        <v>5</v>
      </c>
      <c r="C1" s="5" t="s">
        <v>6</v>
      </c>
      <c r="D1" s="6" t="s">
        <v>7</v>
      </c>
      <c r="E1" s="7" t="s">
        <v>8</v>
      </c>
      <c r="F1" s="5" t="s">
        <v>9</v>
      </c>
      <c r="G1" s="5" t="s">
        <v>10</v>
      </c>
      <c r="H1" s="189" t="s">
        <v>60</v>
      </c>
      <c r="I1" s="190" t="s">
        <v>59</v>
      </c>
      <c r="J1" s="159"/>
    </row>
    <row r="2" spans="1:12" ht="18" customHeight="1">
      <c r="A2" s="47"/>
      <c r="B2" s="48"/>
      <c r="C2" s="146"/>
      <c r="D2" s="111"/>
      <c r="E2" s="30"/>
      <c r="F2" s="72"/>
      <c r="G2" s="13"/>
      <c r="H2" s="15"/>
      <c r="I2" s="140"/>
      <c r="J2" s="136"/>
      <c r="K2" s="117"/>
      <c r="L2" s="108"/>
    </row>
    <row r="3" spans="1:12" ht="15" customHeight="1">
      <c r="A3" s="11">
        <v>1</v>
      </c>
      <c r="B3" s="12" t="s">
        <v>47</v>
      </c>
      <c r="C3" s="124" t="s">
        <v>50</v>
      </c>
      <c r="D3" s="112">
        <v>66</v>
      </c>
      <c r="E3" s="51" t="s">
        <v>49</v>
      </c>
      <c r="F3" s="79">
        <f>SUM(H3*I3)</f>
        <v>0</v>
      </c>
      <c r="G3" s="52">
        <f>ROUNDDOWN(D3*F3,0)</f>
        <v>0</v>
      </c>
      <c r="H3" s="62"/>
      <c r="I3" s="141">
        <v>1</v>
      </c>
      <c r="J3" s="161" t="s">
        <v>48</v>
      </c>
      <c r="K3" s="117"/>
      <c r="L3" s="108"/>
    </row>
    <row r="4" spans="1:12" ht="15" customHeight="1">
      <c r="A4" s="26"/>
      <c r="B4" s="123"/>
      <c r="C4" s="146"/>
      <c r="D4" s="111"/>
      <c r="E4" s="30"/>
      <c r="F4" s="72"/>
      <c r="G4" s="13"/>
      <c r="H4" s="15"/>
      <c r="I4" s="140"/>
      <c r="J4" s="136"/>
      <c r="K4" s="108"/>
      <c r="L4" s="108"/>
    </row>
    <row r="5" spans="1:12" ht="15" customHeight="1">
      <c r="A5" s="11"/>
      <c r="B5" s="124"/>
      <c r="C5" s="124" t="s">
        <v>51</v>
      </c>
      <c r="D5" s="112">
        <v>17</v>
      </c>
      <c r="E5" s="51" t="s">
        <v>49</v>
      </c>
      <c r="F5" s="79">
        <f>SUM(H5*I5)</f>
        <v>0</v>
      </c>
      <c r="G5" s="52">
        <f>ROUNDDOWN(D5*F5,0)</f>
        <v>0</v>
      </c>
      <c r="H5" s="62"/>
      <c r="I5" s="141">
        <v>1</v>
      </c>
      <c r="J5" s="161" t="s">
        <v>53</v>
      </c>
      <c r="K5" s="108"/>
      <c r="L5" s="108"/>
    </row>
    <row r="6" spans="1:12" ht="15" customHeight="1">
      <c r="A6" s="26"/>
      <c r="B6" s="123"/>
      <c r="C6" s="146"/>
      <c r="D6" s="111"/>
      <c r="E6" s="30"/>
      <c r="F6" s="72"/>
      <c r="G6" s="13"/>
      <c r="H6" s="15"/>
      <c r="I6" s="140"/>
      <c r="J6" s="136"/>
      <c r="K6" s="108"/>
      <c r="L6" s="108"/>
    </row>
    <row r="7" spans="1:12" ht="15" customHeight="1">
      <c r="A7" s="11"/>
      <c r="B7" s="124"/>
      <c r="C7" s="124" t="s">
        <v>52</v>
      </c>
      <c r="D7" s="112">
        <v>7</v>
      </c>
      <c r="E7" s="51" t="s">
        <v>49</v>
      </c>
      <c r="F7" s="79">
        <f>SUM(H7*I7)</f>
        <v>0</v>
      </c>
      <c r="G7" s="52">
        <f>ROUNDDOWN(D7*F7,0)</f>
        <v>0</v>
      </c>
      <c r="H7" s="62"/>
      <c r="I7" s="141">
        <v>1</v>
      </c>
      <c r="J7" s="161" t="s">
        <v>48</v>
      </c>
      <c r="K7" s="108"/>
      <c r="L7" s="108"/>
    </row>
    <row r="8" spans="1:12" ht="15" customHeight="1">
      <c r="A8" s="26"/>
      <c r="B8" s="123"/>
      <c r="C8" s="146"/>
      <c r="D8" s="111"/>
      <c r="E8" s="30"/>
      <c r="F8" s="72"/>
      <c r="G8" s="13"/>
      <c r="H8" s="15"/>
      <c r="I8" s="140"/>
      <c r="J8" s="136"/>
      <c r="K8" s="108"/>
      <c r="L8" s="108"/>
    </row>
    <row r="9" spans="1:12" ht="15" customHeight="1">
      <c r="A9" s="11"/>
      <c r="B9" s="124"/>
      <c r="C9" s="124" t="s">
        <v>54</v>
      </c>
      <c r="D9" s="112">
        <v>8</v>
      </c>
      <c r="E9" s="51" t="s">
        <v>49</v>
      </c>
      <c r="F9" s="79">
        <f>SUM(H9*I9)</f>
        <v>0</v>
      </c>
      <c r="G9" s="52">
        <f>ROUNDDOWN(D9*F9,0)</f>
        <v>0</v>
      </c>
      <c r="H9" s="62"/>
      <c r="I9" s="141">
        <v>1</v>
      </c>
      <c r="J9" s="161" t="s">
        <v>53</v>
      </c>
      <c r="K9" s="108"/>
      <c r="L9" s="108"/>
    </row>
    <row r="10" spans="1:12" ht="15" customHeight="1">
      <c r="A10" s="26"/>
      <c r="B10" s="123"/>
      <c r="C10" s="146"/>
      <c r="D10" s="111"/>
      <c r="E10" s="30"/>
      <c r="F10" s="72"/>
      <c r="G10" s="13"/>
      <c r="H10" s="15"/>
      <c r="I10" s="140"/>
      <c r="J10" s="136"/>
      <c r="K10" s="108"/>
      <c r="L10" s="108"/>
    </row>
    <row r="11" spans="1:12" ht="15" customHeight="1">
      <c r="A11" s="11"/>
      <c r="B11" s="124"/>
      <c r="C11" s="146" t="s">
        <v>123</v>
      </c>
      <c r="D11" s="112">
        <v>289.2</v>
      </c>
      <c r="E11" s="51" t="s">
        <v>55</v>
      </c>
      <c r="F11" s="79">
        <f>SUM(H11*I11)</f>
        <v>0</v>
      </c>
      <c r="G11" s="52">
        <f>ROUNDDOWN(D11*F11,0)</f>
        <v>0</v>
      </c>
      <c r="H11" s="62"/>
      <c r="I11" s="141">
        <v>2</v>
      </c>
      <c r="J11" s="137"/>
      <c r="K11" s="108"/>
      <c r="L11" s="108"/>
    </row>
    <row r="12" spans="1:12" ht="15" customHeight="1">
      <c r="A12" s="26"/>
      <c r="B12" s="123"/>
      <c r="C12" s="147"/>
      <c r="D12" s="134"/>
      <c r="E12" s="30"/>
      <c r="F12" s="72"/>
      <c r="G12" s="13"/>
      <c r="H12" s="15"/>
      <c r="I12" s="140"/>
      <c r="J12" s="136"/>
      <c r="K12" s="108"/>
      <c r="L12" s="108"/>
    </row>
    <row r="13" spans="1:12" ht="15" customHeight="1">
      <c r="A13" s="11"/>
      <c r="B13" s="124"/>
      <c r="C13" s="124" t="s">
        <v>56</v>
      </c>
      <c r="D13" s="112">
        <v>239.7</v>
      </c>
      <c r="E13" s="51" t="s">
        <v>55</v>
      </c>
      <c r="F13" s="79">
        <f>SUM(H13*I13)</f>
        <v>0</v>
      </c>
      <c r="G13" s="52">
        <f>ROUNDDOWN(D13*F13,0)</f>
        <v>0</v>
      </c>
      <c r="H13" s="62"/>
      <c r="I13" s="141">
        <v>1</v>
      </c>
      <c r="J13" s="137"/>
      <c r="K13" s="108"/>
      <c r="L13" s="108"/>
    </row>
    <row r="14" spans="1:12" ht="15" customHeight="1">
      <c r="A14" s="26"/>
      <c r="B14" s="123"/>
      <c r="C14" s="147"/>
      <c r="D14" s="134"/>
      <c r="E14" s="30"/>
      <c r="F14" s="72"/>
      <c r="G14" s="13"/>
      <c r="H14" s="15"/>
      <c r="I14" s="140"/>
      <c r="J14" s="136"/>
      <c r="K14" s="108"/>
      <c r="L14" s="108"/>
    </row>
    <row r="15" spans="1:12" ht="15" customHeight="1">
      <c r="A15" s="11"/>
      <c r="B15" s="124"/>
      <c r="C15" s="124" t="s">
        <v>57</v>
      </c>
      <c r="D15" s="112">
        <v>494.7</v>
      </c>
      <c r="E15" s="51" t="s">
        <v>55</v>
      </c>
      <c r="F15" s="79">
        <f>SUM(H15*I15)</f>
        <v>0</v>
      </c>
      <c r="G15" s="52">
        <f>ROUNDDOWN(D15*F15,0)</f>
        <v>0</v>
      </c>
      <c r="H15" s="62"/>
      <c r="I15" s="141">
        <v>1</v>
      </c>
      <c r="J15" s="137"/>
      <c r="K15" s="108"/>
      <c r="L15" s="108"/>
    </row>
    <row r="16" spans="1:12" ht="15" customHeight="1">
      <c r="A16" s="26"/>
      <c r="B16" s="123"/>
      <c r="C16" s="147"/>
      <c r="D16" s="134"/>
      <c r="E16" s="30"/>
      <c r="F16" s="72"/>
      <c r="G16" s="13"/>
      <c r="H16" s="15"/>
      <c r="I16" s="140"/>
      <c r="J16" s="136"/>
      <c r="K16" s="108"/>
      <c r="L16" s="108"/>
    </row>
    <row r="17" spans="1:12" ht="15" customHeight="1">
      <c r="A17" s="11"/>
      <c r="B17" s="124"/>
      <c r="C17" s="146" t="s">
        <v>58</v>
      </c>
      <c r="D17" s="112">
        <v>500.9</v>
      </c>
      <c r="E17" s="51" t="s">
        <v>55</v>
      </c>
      <c r="F17" s="79">
        <f>SUM(H17*I17)</f>
        <v>0</v>
      </c>
      <c r="G17" s="52">
        <f>ROUNDDOWN(D17*F17,0)</f>
        <v>0</v>
      </c>
      <c r="H17" s="62"/>
      <c r="I17" s="141">
        <v>3</v>
      </c>
      <c r="J17" s="137"/>
      <c r="K17" s="108"/>
      <c r="L17" s="108"/>
    </row>
    <row r="18" spans="1:12" ht="15" customHeight="1">
      <c r="A18" s="26"/>
      <c r="B18" s="123"/>
      <c r="C18" s="147"/>
      <c r="D18" s="134"/>
      <c r="E18" s="30"/>
      <c r="F18" s="72"/>
      <c r="G18" s="13"/>
      <c r="H18" s="15"/>
      <c r="I18" s="140"/>
      <c r="J18" s="136"/>
      <c r="K18" s="108"/>
      <c r="L18" s="108"/>
    </row>
    <row r="19" spans="1:12" ht="15" customHeight="1">
      <c r="A19" s="11"/>
      <c r="B19" s="124"/>
      <c r="C19" s="124" t="s">
        <v>61</v>
      </c>
      <c r="D19" s="112">
        <v>500.9</v>
      </c>
      <c r="E19" s="51" t="s">
        <v>55</v>
      </c>
      <c r="F19" s="79">
        <f>SUM(H19*I19)</f>
        <v>0</v>
      </c>
      <c r="G19" s="52">
        <f>ROUNDDOWN(D19*F19,0)</f>
        <v>0</v>
      </c>
      <c r="H19" s="62"/>
      <c r="I19" s="141">
        <v>2</v>
      </c>
      <c r="J19" s="137"/>
      <c r="K19" s="108"/>
      <c r="L19" s="108"/>
    </row>
    <row r="20" spans="1:12" ht="15" customHeight="1">
      <c r="A20" s="26"/>
      <c r="B20" s="123"/>
      <c r="C20" s="146"/>
      <c r="D20" s="111"/>
      <c r="E20" s="30"/>
      <c r="F20" s="72"/>
      <c r="G20" s="13"/>
      <c r="H20" s="15"/>
      <c r="I20" s="140"/>
      <c r="J20" s="136"/>
      <c r="K20" s="108"/>
      <c r="L20" s="108"/>
    </row>
    <row r="21" spans="1:12" ht="15" customHeight="1">
      <c r="A21" s="11"/>
      <c r="B21" s="124"/>
      <c r="C21" s="124" t="s">
        <v>62</v>
      </c>
      <c r="D21" s="112">
        <v>1524.5</v>
      </c>
      <c r="E21" s="51" t="s">
        <v>55</v>
      </c>
      <c r="F21" s="79">
        <f>SUM(H21*I21)</f>
        <v>0</v>
      </c>
      <c r="G21" s="52">
        <f>ROUNDDOWN(D21*F21,0)</f>
        <v>0</v>
      </c>
      <c r="H21" s="62"/>
      <c r="I21" s="141">
        <v>3</v>
      </c>
      <c r="J21" s="137"/>
      <c r="K21" s="108"/>
      <c r="L21" s="108"/>
    </row>
    <row r="22" spans="1:12" ht="15" customHeight="1">
      <c r="A22" s="26"/>
      <c r="B22" s="123"/>
      <c r="C22" s="146"/>
      <c r="D22" s="111"/>
      <c r="E22" s="30"/>
      <c r="F22" s="72"/>
      <c r="G22" s="13"/>
      <c r="H22" s="15"/>
      <c r="I22" s="142"/>
      <c r="J22" s="136"/>
      <c r="K22" s="108"/>
      <c r="L22" s="108"/>
    </row>
    <row r="23" spans="1:12" ht="15" customHeight="1">
      <c r="A23" s="11"/>
      <c r="B23" s="124"/>
      <c r="C23" s="124" t="s">
        <v>63</v>
      </c>
      <c r="D23" s="112">
        <v>1524.5</v>
      </c>
      <c r="E23" s="51" t="s">
        <v>55</v>
      </c>
      <c r="F23" s="79">
        <f>SUM(H23*I23)</f>
        <v>0</v>
      </c>
      <c r="G23" s="52">
        <f>ROUNDDOWN(D23*F23,0)</f>
        <v>0</v>
      </c>
      <c r="H23" s="62"/>
      <c r="I23" s="141">
        <v>1</v>
      </c>
      <c r="J23" s="137"/>
      <c r="K23" s="108"/>
      <c r="L23" s="108"/>
    </row>
    <row r="24" spans="1:12" ht="15" customHeight="1">
      <c r="A24" s="26"/>
      <c r="B24" s="147"/>
      <c r="C24" s="146"/>
      <c r="D24" s="111"/>
      <c r="E24" s="30"/>
      <c r="F24" s="72"/>
      <c r="G24" s="13"/>
      <c r="H24" s="15"/>
      <c r="I24" s="142"/>
      <c r="J24" s="136"/>
      <c r="K24" s="108"/>
      <c r="L24" s="108"/>
    </row>
    <row r="25" spans="1:12" ht="15" customHeight="1">
      <c r="A25" s="11"/>
      <c r="B25" s="146"/>
      <c r="C25" s="124" t="s">
        <v>64</v>
      </c>
      <c r="D25" s="112">
        <v>1</v>
      </c>
      <c r="E25" s="51" t="s">
        <v>18</v>
      </c>
      <c r="F25" s="79">
        <f>SUM(H25*I25)</f>
        <v>0</v>
      </c>
      <c r="G25" s="52">
        <f>ROUNDDOWN(D25*F25,0)</f>
        <v>0</v>
      </c>
      <c r="H25" s="62"/>
      <c r="I25" s="141">
        <v>2</v>
      </c>
      <c r="J25" s="137"/>
      <c r="K25" s="108"/>
      <c r="L25" s="108"/>
    </row>
    <row r="26" spans="1:12" ht="15" customHeight="1">
      <c r="A26" s="26"/>
      <c r="B26" s="123"/>
      <c r="C26" s="146"/>
      <c r="D26" s="111"/>
      <c r="E26" s="30"/>
      <c r="F26" s="72"/>
      <c r="G26" s="13"/>
      <c r="H26" s="15"/>
      <c r="I26" s="140"/>
      <c r="J26" s="136"/>
      <c r="K26" s="108"/>
      <c r="L26" s="108"/>
    </row>
    <row r="27" spans="1:12" ht="15" customHeight="1">
      <c r="A27" s="11"/>
      <c r="B27" s="124"/>
      <c r="C27" s="124" t="s">
        <v>65</v>
      </c>
      <c r="D27" s="112">
        <v>1</v>
      </c>
      <c r="E27" s="51" t="s">
        <v>18</v>
      </c>
      <c r="F27" s="79">
        <f>SUM(H27*I27)</f>
        <v>0</v>
      </c>
      <c r="G27" s="52">
        <f>ROUNDDOWN(D27*F27,0)</f>
        <v>0</v>
      </c>
      <c r="H27" s="62"/>
      <c r="I27" s="141">
        <v>20</v>
      </c>
      <c r="J27" s="137"/>
      <c r="K27" s="108"/>
      <c r="L27" s="108"/>
    </row>
    <row r="28" spans="1:12" ht="15" customHeight="1">
      <c r="A28" s="26"/>
      <c r="B28" s="123"/>
      <c r="C28" s="146"/>
      <c r="D28" s="111"/>
      <c r="E28" s="30"/>
      <c r="F28" s="72"/>
      <c r="G28" s="13"/>
      <c r="H28" s="15"/>
      <c r="I28" s="140"/>
      <c r="J28" s="136"/>
      <c r="K28" s="108"/>
      <c r="L28" s="108"/>
    </row>
    <row r="29" spans="1:12" ht="15" customHeight="1">
      <c r="A29" s="11"/>
      <c r="B29" s="124"/>
      <c r="C29" s="125" t="s">
        <v>68</v>
      </c>
      <c r="D29" s="112"/>
      <c r="E29" s="51"/>
      <c r="F29" s="79"/>
      <c r="G29" s="52"/>
      <c r="H29" s="62"/>
      <c r="I29" s="141"/>
      <c r="J29" s="137">
        <f>SUM(G2:G27)</f>
        <v>0</v>
      </c>
      <c r="K29" s="108"/>
      <c r="L29" s="108"/>
    </row>
    <row r="30" spans="1:12" ht="15" customHeight="1">
      <c r="A30" s="26"/>
      <c r="B30" s="123"/>
      <c r="C30" s="146"/>
      <c r="D30" s="111"/>
      <c r="E30" s="30"/>
      <c r="F30" s="72"/>
      <c r="G30" s="13"/>
      <c r="H30" s="15"/>
      <c r="I30" s="140"/>
      <c r="J30" s="136"/>
      <c r="K30" s="108"/>
      <c r="L30" s="108"/>
    </row>
    <row r="31" spans="1:12" ht="15" customHeight="1">
      <c r="A31" s="11"/>
      <c r="B31" s="124"/>
      <c r="C31" s="125"/>
      <c r="D31" s="112"/>
      <c r="E31" s="51"/>
      <c r="F31" s="79"/>
      <c r="G31" s="52"/>
      <c r="H31" s="62"/>
      <c r="I31" s="141"/>
      <c r="J31" s="137"/>
      <c r="K31" s="108"/>
      <c r="L31" s="108"/>
    </row>
    <row r="32" spans="1:12" ht="15" customHeight="1">
      <c r="A32" s="26"/>
      <c r="B32" s="123"/>
      <c r="C32" s="146"/>
      <c r="D32" s="111"/>
      <c r="E32" s="30"/>
      <c r="F32" s="106"/>
      <c r="G32" s="25"/>
      <c r="H32" s="15"/>
      <c r="I32" s="140"/>
      <c r="J32" s="136"/>
      <c r="K32" s="108"/>
      <c r="L32" s="108"/>
    </row>
    <row r="33" spans="1:12" ht="15" customHeight="1">
      <c r="A33" s="11">
        <v>2</v>
      </c>
      <c r="B33" s="191" t="s">
        <v>66</v>
      </c>
      <c r="C33" s="124" t="s">
        <v>67</v>
      </c>
      <c r="D33" s="112">
        <v>144</v>
      </c>
      <c r="E33" s="51" t="s">
        <v>55</v>
      </c>
      <c r="F33" s="79">
        <f>SUM(H33*I33)</f>
        <v>0</v>
      </c>
      <c r="G33" s="52">
        <f>ROUNDDOWN(D33*F33,0)</f>
        <v>0</v>
      </c>
      <c r="H33" s="62"/>
      <c r="I33" s="141">
        <v>1</v>
      </c>
      <c r="J33" s="137"/>
      <c r="K33" s="108"/>
      <c r="L33" s="108"/>
    </row>
    <row r="34" spans="1:12" ht="15" customHeight="1">
      <c r="A34" s="26"/>
      <c r="B34" s="135"/>
      <c r="C34" s="135"/>
      <c r="D34" s="113"/>
      <c r="E34" s="30"/>
      <c r="F34" s="105"/>
      <c r="G34" s="13"/>
      <c r="H34" s="44"/>
      <c r="I34" s="140"/>
      <c r="J34" s="27"/>
      <c r="K34" s="108"/>
      <c r="L34" s="108"/>
    </row>
    <row r="35" spans="1:12" ht="15" customHeight="1">
      <c r="A35" s="32"/>
      <c r="B35" s="138"/>
      <c r="C35" s="133" t="s">
        <v>69</v>
      </c>
      <c r="D35" s="114"/>
      <c r="E35" s="28"/>
      <c r="F35" s="110"/>
      <c r="G35" s="35"/>
      <c r="H35" s="35"/>
      <c r="I35" s="141"/>
      <c r="J35" s="137">
        <f>SUM(G32:G33)</f>
        <v>0</v>
      </c>
      <c r="K35" s="108"/>
      <c r="L35" s="108"/>
    </row>
    <row r="36" spans="1:12" ht="28.15" customHeight="1">
      <c r="C36" s="61"/>
      <c r="D36" s="115"/>
      <c r="E36" s="17"/>
      <c r="F36" s="17"/>
      <c r="G36" s="17"/>
      <c r="H36" s="19"/>
      <c r="I36" s="197" t="s">
        <v>14</v>
      </c>
      <c r="J36" s="198">
        <v>3</v>
      </c>
      <c r="K36" s="108"/>
      <c r="L36" s="108"/>
    </row>
    <row r="37" spans="1:12" ht="4.9000000000000004" customHeight="1">
      <c r="D37" s="116"/>
      <c r="I37" s="201"/>
      <c r="K37" s="108"/>
      <c r="L37" s="108"/>
    </row>
    <row r="38" spans="1:12" ht="34.5" customHeight="1">
      <c r="A38" s="4"/>
      <c r="B38" s="5" t="s">
        <v>5</v>
      </c>
      <c r="C38" s="5" t="s">
        <v>6</v>
      </c>
      <c r="D38" s="6" t="s">
        <v>7</v>
      </c>
      <c r="E38" s="7" t="s">
        <v>8</v>
      </c>
      <c r="F38" s="5" t="s">
        <v>9</v>
      </c>
      <c r="G38" s="5" t="s">
        <v>10</v>
      </c>
      <c r="H38" s="189" t="s">
        <v>60</v>
      </c>
      <c r="I38" s="190" t="s">
        <v>59</v>
      </c>
      <c r="J38" s="159"/>
      <c r="K38" s="108"/>
    </row>
    <row r="39" spans="1:12" ht="15" customHeight="1">
      <c r="A39" s="26"/>
      <c r="B39" s="123"/>
      <c r="C39" s="146"/>
      <c r="D39" s="111"/>
      <c r="E39" s="30"/>
      <c r="F39" s="25"/>
      <c r="G39" s="13"/>
      <c r="H39" s="31"/>
      <c r="I39" s="144"/>
      <c r="J39" s="27"/>
      <c r="K39" s="108"/>
    </row>
    <row r="40" spans="1:12" ht="15" customHeight="1">
      <c r="A40" s="11">
        <v>3</v>
      </c>
      <c r="B40" s="124" t="s">
        <v>70</v>
      </c>
      <c r="C40" s="154" t="s">
        <v>71</v>
      </c>
      <c r="D40" s="112">
        <v>3</v>
      </c>
      <c r="E40" s="51" t="s">
        <v>49</v>
      </c>
      <c r="F40" s="79">
        <f>SUM(H40*I40)</f>
        <v>0</v>
      </c>
      <c r="G40" s="52">
        <f>ROUNDDOWN(D40*F40,0)</f>
        <v>0</v>
      </c>
      <c r="H40" s="62"/>
      <c r="I40" s="141">
        <v>1</v>
      </c>
      <c r="J40" s="161" t="s">
        <v>53</v>
      </c>
      <c r="K40" s="108"/>
    </row>
    <row r="41" spans="1:12" ht="15" customHeight="1">
      <c r="A41" s="26"/>
      <c r="B41" s="123"/>
      <c r="C41" s="146"/>
      <c r="D41" s="152"/>
      <c r="E41" s="57"/>
      <c r="F41" s="153"/>
      <c r="G41" s="58"/>
      <c r="H41" s="68"/>
      <c r="I41" s="140"/>
      <c r="J41" s="69"/>
      <c r="K41" s="108"/>
    </row>
    <row r="42" spans="1:12" ht="15" customHeight="1">
      <c r="A42" s="11"/>
      <c r="B42" s="124"/>
      <c r="C42" s="154" t="s">
        <v>72</v>
      </c>
      <c r="D42" s="112">
        <v>62.2</v>
      </c>
      <c r="E42" s="51" t="s">
        <v>55</v>
      </c>
      <c r="F42" s="79">
        <f>SUM(H42*I42)</f>
        <v>0</v>
      </c>
      <c r="G42" s="52">
        <f>ROUNDDOWN(D42*F42,0)</f>
        <v>0</v>
      </c>
      <c r="H42" s="62"/>
      <c r="I42" s="141">
        <v>1</v>
      </c>
      <c r="J42" s="137"/>
      <c r="K42" s="108"/>
    </row>
    <row r="43" spans="1:12" ht="15" customHeight="1">
      <c r="A43" s="26"/>
      <c r="B43" s="123"/>
      <c r="C43" s="146"/>
      <c r="D43" s="111"/>
      <c r="E43" s="30"/>
      <c r="F43" s="25"/>
      <c r="G43" s="13"/>
      <c r="H43" s="31"/>
      <c r="I43" s="140"/>
      <c r="J43" s="27"/>
      <c r="K43" s="108"/>
    </row>
    <row r="44" spans="1:12" ht="15" customHeight="1">
      <c r="A44" s="11"/>
      <c r="B44" s="124"/>
      <c r="C44" s="124" t="s">
        <v>73</v>
      </c>
      <c r="D44" s="112">
        <v>220.7</v>
      </c>
      <c r="E44" s="51" t="s">
        <v>55</v>
      </c>
      <c r="F44" s="79">
        <f>SUM(H44*I44)</f>
        <v>0</v>
      </c>
      <c r="G44" s="52">
        <f>ROUNDDOWN(D44*F44,0)</f>
        <v>0</v>
      </c>
      <c r="H44" s="62"/>
      <c r="I44" s="141">
        <v>1</v>
      </c>
      <c r="J44" s="137"/>
      <c r="K44" s="108"/>
    </row>
    <row r="45" spans="1:12" ht="15" customHeight="1">
      <c r="A45" s="26"/>
      <c r="B45" s="123"/>
      <c r="C45" s="146"/>
      <c r="D45" s="111"/>
      <c r="E45" s="30"/>
      <c r="F45" s="72"/>
      <c r="G45" s="13"/>
      <c r="H45" s="15"/>
      <c r="I45" s="140"/>
      <c r="J45" s="136"/>
      <c r="K45" s="108"/>
    </row>
    <row r="46" spans="1:12" ht="15" customHeight="1">
      <c r="A46" s="11"/>
      <c r="B46" s="124"/>
      <c r="C46" s="124" t="s">
        <v>74</v>
      </c>
      <c r="D46" s="112">
        <v>346.8</v>
      </c>
      <c r="E46" s="51" t="s">
        <v>55</v>
      </c>
      <c r="F46" s="79">
        <f>SUM(H46*I46)</f>
        <v>0</v>
      </c>
      <c r="G46" s="52">
        <f>ROUNDDOWN(D46*F46,0)</f>
        <v>0</v>
      </c>
      <c r="H46" s="62"/>
      <c r="I46" s="141">
        <v>3</v>
      </c>
      <c r="J46" s="137"/>
      <c r="K46" s="108"/>
    </row>
    <row r="47" spans="1:12" ht="15" customHeight="1">
      <c r="A47" s="26"/>
      <c r="B47" s="123"/>
      <c r="C47" s="146"/>
      <c r="D47" s="111"/>
      <c r="E47" s="30"/>
      <c r="F47" s="72"/>
      <c r="G47" s="13"/>
      <c r="H47" s="15"/>
      <c r="I47" s="140"/>
      <c r="J47" s="136"/>
      <c r="K47" s="108"/>
    </row>
    <row r="48" spans="1:12" ht="15" customHeight="1">
      <c r="A48" s="11"/>
      <c r="B48" s="124"/>
      <c r="C48" s="124" t="s">
        <v>75</v>
      </c>
      <c r="D48" s="112">
        <v>325.8</v>
      </c>
      <c r="E48" s="51" t="s">
        <v>55</v>
      </c>
      <c r="F48" s="79">
        <f>SUM(H48*I48)</f>
        <v>0</v>
      </c>
      <c r="G48" s="52">
        <f>ROUNDDOWN(D48*F48,0)</f>
        <v>0</v>
      </c>
      <c r="H48" s="62"/>
      <c r="I48" s="141">
        <v>1</v>
      </c>
      <c r="J48" s="137"/>
      <c r="K48" s="108"/>
    </row>
    <row r="49" spans="1:11" ht="15" customHeight="1">
      <c r="A49" s="26"/>
      <c r="B49" s="123"/>
      <c r="C49" s="146"/>
      <c r="D49" s="111"/>
      <c r="E49" s="30"/>
      <c r="F49" s="106"/>
      <c r="G49" s="25"/>
      <c r="H49" s="15"/>
      <c r="I49" s="140"/>
      <c r="J49" s="136"/>
      <c r="K49" s="108"/>
    </row>
    <row r="50" spans="1:11" ht="15" customHeight="1">
      <c r="A50" s="11"/>
      <c r="B50" s="124"/>
      <c r="C50" s="124" t="s">
        <v>76</v>
      </c>
      <c r="D50" s="112">
        <v>21</v>
      </c>
      <c r="E50" s="51" t="s">
        <v>55</v>
      </c>
      <c r="F50" s="79">
        <f>SUM(H50*I50)</f>
        <v>0</v>
      </c>
      <c r="G50" s="52">
        <f>ROUNDDOWN(D50*F50,0)</f>
        <v>0</v>
      </c>
      <c r="H50" s="62"/>
      <c r="I50" s="141">
        <v>1</v>
      </c>
      <c r="J50" s="137"/>
      <c r="K50" s="108"/>
    </row>
    <row r="51" spans="1:11" ht="15" customHeight="1">
      <c r="A51" s="26"/>
      <c r="B51" s="123"/>
      <c r="C51" s="135"/>
      <c r="D51" s="113"/>
      <c r="E51" s="30"/>
      <c r="F51" s="105"/>
      <c r="G51" s="13"/>
      <c r="H51" s="44"/>
      <c r="I51" s="140"/>
      <c r="J51" s="27"/>
      <c r="K51" s="108"/>
    </row>
    <row r="52" spans="1:11" ht="15" customHeight="1">
      <c r="A52" s="11"/>
      <c r="B52" s="124"/>
      <c r="C52" s="154" t="s">
        <v>124</v>
      </c>
      <c r="D52" s="112">
        <v>1</v>
      </c>
      <c r="E52" s="51" t="s">
        <v>18</v>
      </c>
      <c r="F52" s="79">
        <f>SUM(H52*I52)</f>
        <v>0</v>
      </c>
      <c r="G52" s="52">
        <f>ROUNDDOWN(D52*F52,0)</f>
        <v>0</v>
      </c>
      <c r="H52" s="62"/>
      <c r="I52" s="141">
        <v>2</v>
      </c>
      <c r="J52" s="137"/>
      <c r="K52" s="108"/>
    </row>
    <row r="53" spans="1:11" ht="15" customHeight="1">
      <c r="A53" s="26"/>
      <c r="B53" s="123"/>
      <c r="C53" s="146"/>
      <c r="D53" s="152"/>
      <c r="E53" s="57"/>
      <c r="F53" s="153"/>
      <c r="G53" s="58"/>
      <c r="H53" s="68"/>
      <c r="I53" s="140"/>
      <c r="J53" s="69"/>
      <c r="K53" s="108"/>
    </row>
    <row r="54" spans="1:11" ht="15" customHeight="1">
      <c r="A54" s="11"/>
      <c r="B54" s="124"/>
      <c r="C54" s="154" t="s">
        <v>77</v>
      </c>
      <c r="D54" s="112">
        <v>1</v>
      </c>
      <c r="E54" s="51" t="s">
        <v>18</v>
      </c>
      <c r="F54" s="79">
        <f>SUM(H54*I54)</f>
        <v>0</v>
      </c>
      <c r="G54" s="52">
        <f>ROUNDDOWN(D54*F54,0)</f>
        <v>0</v>
      </c>
      <c r="H54" s="62"/>
      <c r="I54" s="141">
        <v>20</v>
      </c>
      <c r="J54" s="137"/>
      <c r="K54" s="108"/>
    </row>
    <row r="55" spans="1:11" ht="15" customHeight="1">
      <c r="A55" s="26"/>
      <c r="B55" s="123"/>
      <c r="C55" s="146"/>
      <c r="D55" s="152"/>
      <c r="E55" s="57"/>
      <c r="F55" s="153"/>
      <c r="G55" s="58"/>
      <c r="H55" s="68"/>
      <c r="I55" s="140"/>
      <c r="J55" s="69"/>
      <c r="K55" s="108"/>
    </row>
    <row r="56" spans="1:11" ht="15" customHeight="1">
      <c r="A56" s="11"/>
      <c r="B56" s="124"/>
      <c r="C56" s="192" t="s">
        <v>78</v>
      </c>
      <c r="D56" s="112"/>
      <c r="E56" s="51"/>
      <c r="F56" s="79"/>
      <c r="G56" s="52"/>
      <c r="H56" s="62"/>
      <c r="I56" s="141"/>
      <c r="J56" s="137">
        <f>SUM(G40:G54)</f>
        <v>0</v>
      </c>
      <c r="K56" s="109"/>
    </row>
    <row r="57" spans="1:11" ht="15" customHeight="1">
      <c r="A57" s="26"/>
      <c r="B57" s="146"/>
      <c r="C57" s="147"/>
      <c r="D57" s="111"/>
      <c r="E57" s="30"/>
      <c r="F57" s="25"/>
      <c r="G57" s="13"/>
      <c r="H57" s="31"/>
      <c r="I57" s="140"/>
      <c r="J57" s="27"/>
      <c r="K57" s="108"/>
    </row>
    <row r="58" spans="1:11" ht="15" customHeight="1">
      <c r="A58" s="11"/>
      <c r="B58" s="154"/>
      <c r="C58" s="146"/>
      <c r="D58" s="112"/>
      <c r="E58" s="51"/>
      <c r="F58" s="79"/>
      <c r="G58" s="52"/>
      <c r="H58" s="62"/>
      <c r="I58" s="141"/>
      <c r="J58" s="137"/>
      <c r="K58" s="108"/>
    </row>
    <row r="59" spans="1:11" ht="15" customHeight="1">
      <c r="A59" s="26"/>
      <c r="B59" s="123"/>
      <c r="C59" s="147"/>
      <c r="D59" s="111"/>
      <c r="E59" s="30"/>
      <c r="F59" s="25"/>
      <c r="G59" s="13"/>
      <c r="H59" s="31"/>
      <c r="I59" s="144"/>
      <c r="J59" s="27"/>
      <c r="K59" s="108"/>
    </row>
    <row r="60" spans="1:11" ht="15" customHeight="1">
      <c r="A60" s="11">
        <v>4</v>
      </c>
      <c r="B60" s="124" t="s">
        <v>79</v>
      </c>
      <c r="C60" s="124" t="s">
        <v>80</v>
      </c>
      <c r="D60" s="112">
        <v>3</v>
      </c>
      <c r="E60" s="51" t="s">
        <v>49</v>
      </c>
      <c r="F60" s="79">
        <f>SUM(H60*I60)</f>
        <v>0</v>
      </c>
      <c r="G60" s="52">
        <f>ROUNDDOWN(D60*F60,0)</f>
        <v>0</v>
      </c>
      <c r="H60" s="62"/>
      <c r="I60" s="141">
        <v>1</v>
      </c>
      <c r="J60" s="137" t="s">
        <v>81</v>
      </c>
      <c r="K60" s="108"/>
    </row>
    <row r="61" spans="1:11" ht="15" customHeight="1">
      <c r="A61" s="26"/>
      <c r="B61" s="123"/>
      <c r="C61" s="146"/>
      <c r="D61" s="111"/>
      <c r="E61" s="30"/>
      <c r="F61" s="25"/>
      <c r="G61" s="13"/>
      <c r="H61" s="31"/>
      <c r="I61" s="140"/>
      <c r="J61" s="27"/>
      <c r="K61" s="108"/>
    </row>
    <row r="62" spans="1:11" ht="15" customHeight="1">
      <c r="A62" s="11"/>
      <c r="B62" s="124"/>
      <c r="C62" s="124" t="s">
        <v>82</v>
      </c>
      <c r="D62" s="112">
        <v>5</v>
      </c>
      <c r="E62" s="51" t="s">
        <v>49</v>
      </c>
      <c r="F62" s="79">
        <f>SUM(H62*I62)</f>
        <v>0</v>
      </c>
      <c r="G62" s="52">
        <f>ROUNDDOWN(D62*F62,0)</f>
        <v>0</v>
      </c>
      <c r="H62" s="62"/>
      <c r="I62" s="141">
        <v>1</v>
      </c>
      <c r="J62" s="137" t="s">
        <v>83</v>
      </c>
      <c r="K62" s="108"/>
    </row>
    <row r="63" spans="1:11" ht="15" customHeight="1">
      <c r="A63" s="26"/>
      <c r="B63" s="123"/>
      <c r="C63" s="146"/>
      <c r="D63" s="111"/>
      <c r="E63" s="30"/>
      <c r="F63" s="25"/>
      <c r="G63" s="13"/>
      <c r="H63" s="31"/>
      <c r="I63" s="140"/>
      <c r="J63" s="27"/>
      <c r="K63" s="108"/>
    </row>
    <row r="64" spans="1:11" ht="15" customHeight="1">
      <c r="A64" s="11"/>
      <c r="B64" s="124"/>
      <c r="C64" s="124" t="s">
        <v>84</v>
      </c>
      <c r="D64" s="112">
        <v>35.6</v>
      </c>
      <c r="E64" s="51" t="s">
        <v>55</v>
      </c>
      <c r="F64" s="79">
        <f>SUM(H64*I64)</f>
        <v>0</v>
      </c>
      <c r="G64" s="52">
        <f>ROUNDDOWN(D64*F64,0)</f>
        <v>0</v>
      </c>
      <c r="H64" s="62"/>
      <c r="I64" s="141">
        <v>2</v>
      </c>
      <c r="J64" s="137"/>
      <c r="K64" s="108"/>
    </row>
    <row r="65" spans="1:11" ht="15" customHeight="1">
      <c r="A65" s="26"/>
      <c r="B65" s="123"/>
      <c r="C65" s="146"/>
      <c r="D65" s="111"/>
      <c r="E65" s="30"/>
      <c r="F65" s="25"/>
      <c r="G65" s="13"/>
      <c r="H65" s="15"/>
      <c r="I65" s="140"/>
      <c r="J65" s="27"/>
      <c r="K65" s="108"/>
    </row>
    <row r="66" spans="1:11" ht="15" customHeight="1">
      <c r="A66" s="11"/>
      <c r="B66" s="124"/>
      <c r="C66" s="154" t="s">
        <v>85</v>
      </c>
      <c r="D66" s="112">
        <v>123.5</v>
      </c>
      <c r="E66" s="51" t="s">
        <v>55</v>
      </c>
      <c r="F66" s="79">
        <f>SUM(H66*I66)</f>
        <v>0</v>
      </c>
      <c r="G66" s="52">
        <f>ROUNDDOWN(D66*F66,0)</f>
        <v>0</v>
      </c>
      <c r="H66" s="62"/>
      <c r="I66" s="141">
        <v>1</v>
      </c>
      <c r="J66" s="137"/>
      <c r="K66" s="108"/>
    </row>
    <row r="67" spans="1:11" ht="15" customHeight="1">
      <c r="A67" s="26"/>
      <c r="B67" s="123"/>
      <c r="C67" s="146"/>
      <c r="D67" s="111"/>
      <c r="E67" s="30"/>
      <c r="F67" s="25"/>
      <c r="G67" s="13"/>
      <c r="H67" s="15"/>
      <c r="I67" s="140"/>
      <c r="J67" s="27"/>
      <c r="K67" s="108"/>
    </row>
    <row r="68" spans="1:11" ht="15" customHeight="1">
      <c r="A68" s="11"/>
      <c r="B68" s="124"/>
      <c r="C68" s="124" t="s">
        <v>86</v>
      </c>
      <c r="D68" s="112">
        <v>121.7</v>
      </c>
      <c r="E68" s="51" t="s">
        <v>55</v>
      </c>
      <c r="F68" s="79">
        <f>SUM(H68*I68)</f>
        <v>0</v>
      </c>
      <c r="G68" s="52">
        <f>ROUNDDOWN(D68*F68,0)</f>
        <v>0</v>
      </c>
      <c r="H68" s="62"/>
      <c r="I68" s="141">
        <v>1</v>
      </c>
      <c r="J68" s="137"/>
      <c r="K68" s="108"/>
    </row>
    <row r="69" spans="1:11" ht="15" customHeight="1">
      <c r="A69" s="26"/>
      <c r="B69" s="123"/>
      <c r="C69" s="146"/>
      <c r="D69" s="111"/>
      <c r="E69" s="30"/>
      <c r="F69" s="25"/>
      <c r="G69" s="13"/>
      <c r="H69" s="31"/>
      <c r="I69" s="140"/>
      <c r="J69" s="27"/>
      <c r="K69" s="108"/>
    </row>
    <row r="70" spans="1:11" ht="15" customHeight="1">
      <c r="A70" s="11"/>
      <c r="B70" s="16"/>
      <c r="C70" s="124" t="s">
        <v>87</v>
      </c>
      <c r="D70" s="112">
        <v>330.4</v>
      </c>
      <c r="E70" s="51" t="s">
        <v>55</v>
      </c>
      <c r="F70" s="79">
        <f>SUM(H70*I70)</f>
        <v>0</v>
      </c>
      <c r="G70" s="52">
        <f>ROUNDDOWN(D70*F70,0)</f>
        <v>0</v>
      </c>
      <c r="H70" s="62"/>
      <c r="I70" s="141">
        <v>2</v>
      </c>
      <c r="J70" s="137"/>
      <c r="K70" s="108"/>
    </row>
    <row r="71" spans="1:11" ht="15" customHeight="1">
      <c r="A71" s="73"/>
      <c r="B71" s="132"/>
      <c r="C71" s="149"/>
      <c r="D71" s="111"/>
      <c r="E71" s="30"/>
      <c r="F71" s="25"/>
      <c r="G71" s="13"/>
      <c r="H71" s="31"/>
      <c r="I71" s="140"/>
      <c r="J71" s="27"/>
      <c r="K71" s="108"/>
    </row>
    <row r="72" spans="1:11" ht="15" customHeight="1">
      <c r="A72" s="32"/>
      <c r="B72" s="133"/>
      <c r="C72" s="150" t="s">
        <v>89</v>
      </c>
      <c r="D72" s="152">
        <v>280.8</v>
      </c>
      <c r="E72" s="57" t="s">
        <v>55</v>
      </c>
      <c r="F72" s="70">
        <f>SUM(H72*I72)</f>
        <v>0</v>
      </c>
      <c r="G72" s="58">
        <f>ROUNDDOWN(D72*F72,0)</f>
        <v>0</v>
      </c>
      <c r="H72" s="68"/>
      <c r="I72" s="141">
        <v>1</v>
      </c>
      <c r="J72" s="155"/>
      <c r="K72" s="108"/>
    </row>
    <row r="73" spans="1:11" ht="28.15" customHeight="1">
      <c r="C73" s="61"/>
      <c r="D73" s="156"/>
      <c r="E73" s="157"/>
      <c r="F73" s="157"/>
      <c r="G73" s="157"/>
      <c r="H73" s="158"/>
      <c r="I73" s="197" t="s">
        <v>14</v>
      </c>
      <c r="J73" s="198">
        <v>4</v>
      </c>
      <c r="K73" s="108"/>
    </row>
    <row r="74" spans="1:11" ht="4.9000000000000004" customHeight="1">
      <c r="D74" s="116"/>
      <c r="I74" s="201"/>
      <c r="K74" s="108"/>
    </row>
    <row r="75" spans="1:11" ht="31.5" customHeight="1">
      <c r="A75" s="4"/>
      <c r="B75" s="5" t="s">
        <v>5</v>
      </c>
      <c r="C75" s="5" t="s">
        <v>6</v>
      </c>
      <c r="D75" s="6" t="s">
        <v>7</v>
      </c>
      <c r="E75" s="7" t="s">
        <v>8</v>
      </c>
      <c r="F75" s="5" t="s">
        <v>9</v>
      </c>
      <c r="G75" s="5" t="s">
        <v>10</v>
      </c>
      <c r="H75" s="189" t="s">
        <v>60</v>
      </c>
      <c r="I75" s="190" t="s">
        <v>59</v>
      </c>
      <c r="J75" s="159"/>
      <c r="K75" s="108"/>
    </row>
    <row r="76" spans="1:11" ht="15" customHeight="1">
      <c r="A76" s="26"/>
      <c r="B76" s="123"/>
      <c r="C76" s="146"/>
      <c r="D76" s="111"/>
      <c r="E76" s="30"/>
      <c r="F76" s="106"/>
      <c r="G76" s="13"/>
      <c r="H76" s="15"/>
      <c r="I76" s="143"/>
      <c r="J76" s="27"/>
      <c r="K76" s="108"/>
    </row>
    <row r="77" spans="1:11" ht="15" customHeight="1">
      <c r="A77" s="11"/>
      <c r="B77" s="12"/>
      <c r="C77" s="124" t="s">
        <v>76</v>
      </c>
      <c r="D77" s="112">
        <v>49.6</v>
      </c>
      <c r="E77" s="51" t="s">
        <v>55</v>
      </c>
      <c r="F77" s="79">
        <f>SUM(H77*I77)</f>
        <v>0</v>
      </c>
      <c r="G77" s="52">
        <f>ROUNDDOWN(D77*F77,0)</f>
        <v>0</v>
      </c>
      <c r="H77" s="62"/>
      <c r="I77" s="141">
        <v>1</v>
      </c>
      <c r="J77" s="137"/>
      <c r="K77" s="108"/>
    </row>
    <row r="78" spans="1:11" ht="15" customHeight="1">
      <c r="A78" s="26"/>
      <c r="B78" s="123"/>
      <c r="C78" s="146"/>
      <c r="D78" s="111"/>
      <c r="E78" s="30"/>
      <c r="F78" s="25"/>
      <c r="G78" s="13"/>
      <c r="H78" s="31"/>
      <c r="I78" s="140"/>
      <c r="J78" s="27"/>
      <c r="K78" s="108"/>
    </row>
    <row r="79" spans="1:11" ht="15" customHeight="1">
      <c r="A79" s="11"/>
      <c r="B79" s="12"/>
      <c r="C79" s="124" t="s">
        <v>125</v>
      </c>
      <c r="D79" s="112">
        <v>1</v>
      </c>
      <c r="E79" s="51" t="s">
        <v>18</v>
      </c>
      <c r="F79" s="79">
        <f>SUM(H79*I79)</f>
        <v>0</v>
      </c>
      <c r="G79" s="52">
        <f>ROUNDDOWN(D79*F79,0)</f>
        <v>0</v>
      </c>
      <c r="H79" s="62"/>
      <c r="I79" s="141">
        <v>2</v>
      </c>
      <c r="J79" s="137"/>
      <c r="K79" s="108"/>
    </row>
    <row r="80" spans="1:11" ht="15" customHeight="1">
      <c r="A80" s="26"/>
      <c r="B80" s="123"/>
      <c r="C80" s="146"/>
      <c r="D80" s="152"/>
      <c r="E80" s="57"/>
      <c r="F80" s="153"/>
      <c r="G80" s="58"/>
      <c r="H80" s="68"/>
      <c r="I80" s="140"/>
      <c r="J80" s="69"/>
      <c r="K80" s="108"/>
    </row>
    <row r="81" spans="1:11" ht="15" customHeight="1">
      <c r="A81" s="11"/>
      <c r="B81" s="12"/>
      <c r="C81" s="192" t="s">
        <v>90</v>
      </c>
      <c r="D81" s="112"/>
      <c r="E81" s="51"/>
      <c r="F81" s="79"/>
      <c r="G81" s="52"/>
      <c r="H81" s="62"/>
      <c r="I81" s="141"/>
      <c r="J81" s="137">
        <f>SUM(G59:G79)</f>
        <v>0</v>
      </c>
      <c r="K81" s="108"/>
    </row>
    <row r="82" spans="1:11" ht="15" customHeight="1">
      <c r="A82" s="26"/>
      <c r="B82" s="123"/>
      <c r="C82" s="147"/>
      <c r="D82" s="111"/>
      <c r="E82" s="30"/>
      <c r="F82" s="25"/>
      <c r="G82" s="13"/>
      <c r="H82" s="31"/>
      <c r="I82" s="140"/>
      <c r="J82" s="27"/>
      <c r="K82" s="108"/>
    </row>
    <row r="83" spans="1:11" ht="15" customHeight="1">
      <c r="A83" s="11"/>
      <c r="B83" s="124"/>
      <c r="C83" s="124"/>
      <c r="D83" s="112"/>
      <c r="E83" s="51"/>
      <c r="F83" s="79"/>
      <c r="G83" s="52"/>
      <c r="H83" s="62"/>
      <c r="I83" s="141"/>
      <c r="J83" s="137"/>
      <c r="K83" s="108"/>
    </row>
    <row r="84" spans="1:11" ht="15" customHeight="1">
      <c r="A84" s="26"/>
      <c r="B84" s="123"/>
      <c r="C84" s="146"/>
      <c r="D84" s="111"/>
      <c r="E84" s="30"/>
      <c r="F84" s="25"/>
      <c r="G84" s="13"/>
      <c r="H84" s="31"/>
      <c r="I84" s="140"/>
      <c r="J84" s="27"/>
      <c r="K84" s="108"/>
    </row>
    <row r="85" spans="1:11" ht="15" customHeight="1">
      <c r="A85" s="11">
        <v>5</v>
      </c>
      <c r="B85" s="124" t="s">
        <v>91</v>
      </c>
      <c r="C85" s="124" t="s">
        <v>92</v>
      </c>
      <c r="D85" s="112">
        <v>282.10000000000002</v>
      </c>
      <c r="E85" s="51" t="s">
        <v>55</v>
      </c>
      <c r="F85" s="79">
        <f>SUM(H85*I85)</f>
        <v>0</v>
      </c>
      <c r="G85" s="52">
        <f>ROUNDDOWN(D85*F85,0)</f>
        <v>0</v>
      </c>
      <c r="H85" s="62"/>
      <c r="I85" s="141">
        <v>1</v>
      </c>
      <c r="J85" s="137"/>
      <c r="K85" s="108"/>
    </row>
    <row r="86" spans="1:11" ht="15" customHeight="1">
      <c r="A86" s="26"/>
      <c r="B86" s="123"/>
      <c r="C86" s="146"/>
      <c r="D86" s="111"/>
      <c r="E86" s="30"/>
      <c r="F86" s="25"/>
      <c r="G86" s="13"/>
      <c r="H86" s="31"/>
      <c r="I86" s="140"/>
      <c r="J86" s="27"/>
      <c r="K86" s="108"/>
    </row>
    <row r="87" spans="1:11" ht="15" customHeight="1">
      <c r="A87" s="11"/>
      <c r="B87" s="124"/>
      <c r="C87" s="124" t="s">
        <v>93</v>
      </c>
      <c r="D87" s="112">
        <v>99</v>
      </c>
      <c r="E87" s="51" t="s">
        <v>55</v>
      </c>
      <c r="F87" s="79">
        <f>SUM(H87*I87)</f>
        <v>0</v>
      </c>
      <c r="G87" s="52">
        <f>ROUNDDOWN(D87*F87,0)</f>
        <v>0</v>
      </c>
      <c r="H87" s="62"/>
      <c r="I87" s="141">
        <v>1</v>
      </c>
      <c r="J87" s="137"/>
      <c r="K87" s="108"/>
    </row>
    <row r="88" spans="1:11" ht="15" customHeight="1">
      <c r="A88" s="26"/>
      <c r="B88" s="123"/>
      <c r="C88" s="146"/>
      <c r="D88" s="111"/>
      <c r="E88" s="30"/>
      <c r="F88" s="25"/>
      <c r="G88" s="13"/>
      <c r="H88" s="31"/>
      <c r="I88" s="140"/>
      <c r="J88" s="27"/>
      <c r="K88" s="108"/>
    </row>
    <row r="89" spans="1:11" ht="15" customHeight="1">
      <c r="A89" s="11"/>
      <c r="B89" s="124"/>
      <c r="C89" s="124" t="s">
        <v>94</v>
      </c>
      <c r="D89" s="112">
        <v>381.1</v>
      </c>
      <c r="E89" s="51" t="s">
        <v>55</v>
      </c>
      <c r="F89" s="79">
        <f>SUM(H89*I89)</f>
        <v>0</v>
      </c>
      <c r="G89" s="52">
        <f>ROUNDDOWN(D89*F89,0)</f>
        <v>0</v>
      </c>
      <c r="H89" s="62"/>
      <c r="I89" s="141">
        <v>2</v>
      </c>
      <c r="J89" s="137"/>
      <c r="K89" s="108"/>
    </row>
    <row r="90" spans="1:11" ht="15" customHeight="1">
      <c r="A90" s="26"/>
      <c r="B90" s="123"/>
      <c r="C90" s="146"/>
      <c r="D90" s="111"/>
      <c r="E90" s="30"/>
      <c r="F90" s="25"/>
      <c r="G90" s="13"/>
      <c r="H90" s="31"/>
      <c r="I90" s="140"/>
      <c r="J90" s="27"/>
      <c r="K90" s="108"/>
    </row>
    <row r="91" spans="1:11" ht="15" customHeight="1">
      <c r="A91" s="11"/>
      <c r="B91" s="124"/>
      <c r="C91" s="124" t="s">
        <v>88</v>
      </c>
      <c r="D91" s="112">
        <v>270.10000000000002</v>
      </c>
      <c r="E91" s="51" t="s">
        <v>55</v>
      </c>
      <c r="F91" s="79">
        <f>SUM(H91*I91)</f>
        <v>0</v>
      </c>
      <c r="G91" s="52">
        <f>ROUNDDOWN(D91*F91,0)</f>
        <v>0</v>
      </c>
      <c r="H91" s="62"/>
      <c r="I91" s="141">
        <v>1</v>
      </c>
      <c r="J91" s="137"/>
      <c r="K91" s="108"/>
    </row>
    <row r="92" spans="1:11" ht="15" customHeight="1">
      <c r="A92" s="26"/>
      <c r="B92" s="123"/>
      <c r="C92" s="146"/>
      <c r="D92" s="111"/>
      <c r="E92" s="30"/>
      <c r="F92" s="25"/>
      <c r="G92" s="13"/>
      <c r="H92" s="31"/>
      <c r="I92" s="140"/>
      <c r="J92" s="27"/>
      <c r="K92" s="108"/>
    </row>
    <row r="93" spans="1:11" ht="15" customHeight="1">
      <c r="A93" s="11"/>
      <c r="B93" s="124"/>
      <c r="C93" s="124" t="s">
        <v>76</v>
      </c>
      <c r="D93" s="112">
        <v>111</v>
      </c>
      <c r="E93" s="51" t="s">
        <v>55</v>
      </c>
      <c r="F93" s="79">
        <f>SUM(H93*I93)</f>
        <v>0</v>
      </c>
      <c r="G93" s="52">
        <f>ROUNDDOWN(D93*F93,0)</f>
        <v>0</v>
      </c>
      <c r="H93" s="62"/>
      <c r="I93" s="141">
        <v>1</v>
      </c>
      <c r="J93" s="137"/>
      <c r="K93" s="109"/>
    </row>
    <row r="94" spans="1:11" ht="15" customHeight="1">
      <c r="A94" s="26"/>
      <c r="B94" s="123"/>
      <c r="C94" s="146"/>
      <c r="D94" s="152"/>
      <c r="E94" s="57"/>
      <c r="F94" s="153"/>
      <c r="G94" s="58"/>
      <c r="H94" s="68"/>
      <c r="I94" s="140"/>
      <c r="J94" s="69"/>
      <c r="K94" s="108"/>
    </row>
    <row r="95" spans="1:11" ht="15" customHeight="1">
      <c r="A95" s="11"/>
      <c r="B95" s="124"/>
      <c r="C95" s="193" t="s">
        <v>95</v>
      </c>
      <c r="D95" s="112"/>
      <c r="E95" s="51"/>
      <c r="F95" s="79"/>
      <c r="G95" s="52"/>
      <c r="H95" s="62"/>
      <c r="I95" s="141"/>
      <c r="J95" s="137">
        <f>SUM(G84:G93)</f>
        <v>0</v>
      </c>
      <c r="K95" s="108"/>
    </row>
    <row r="96" spans="1:11" ht="15" customHeight="1">
      <c r="A96" s="26"/>
      <c r="B96" s="123"/>
      <c r="C96" s="146"/>
      <c r="D96" s="111"/>
      <c r="E96" s="30"/>
      <c r="F96" s="25"/>
      <c r="G96" s="13"/>
      <c r="H96" s="31"/>
      <c r="I96" s="144"/>
      <c r="J96" s="27"/>
      <c r="K96" s="108"/>
    </row>
    <row r="97" spans="1:11" ht="15" customHeight="1">
      <c r="A97" s="11"/>
      <c r="B97" s="124"/>
      <c r="C97" s="124"/>
      <c r="D97" s="112"/>
      <c r="E97" s="51"/>
      <c r="F97" s="79"/>
      <c r="G97" s="52"/>
      <c r="H97" s="62"/>
      <c r="I97" s="141"/>
      <c r="J97" s="137"/>
      <c r="K97" s="108"/>
    </row>
    <row r="98" spans="1:11" ht="15" customHeight="1">
      <c r="A98" s="26"/>
      <c r="B98" s="123"/>
      <c r="C98" s="146"/>
      <c r="D98" s="111"/>
      <c r="E98" s="30"/>
      <c r="F98" s="25"/>
      <c r="G98" s="13"/>
      <c r="H98" s="31"/>
      <c r="I98" s="140"/>
      <c r="J98" s="27"/>
      <c r="K98" s="108"/>
    </row>
    <row r="99" spans="1:11" ht="15" customHeight="1">
      <c r="A99" s="11">
        <v>6</v>
      </c>
      <c r="B99" s="124" t="s">
        <v>96</v>
      </c>
      <c r="C99" s="124" t="s">
        <v>97</v>
      </c>
      <c r="D99" s="112">
        <v>14</v>
      </c>
      <c r="E99" s="51" t="s">
        <v>49</v>
      </c>
      <c r="F99" s="79">
        <f>SUM(H99*I99)</f>
        <v>0</v>
      </c>
      <c r="G99" s="52">
        <f>ROUNDDOWN(D99*F99,0)</f>
        <v>0</v>
      </c>
      <c r="H99" s="62"/>
      <c r="I99" s="141">
        <v>1</v>
      </c>
      <c r="J99" s="137" t="s">
        <v>98</v>
      </c>
      <c r="K99" s="108"/>
    </row>
    <row r="100" spans="1:11" ht="15" customHeight="1">
      <c r="A100" s="26"/>
      <c r="B100" s="123"/>
      <c r="C100" s="146"/>
      <c r="D100" s="111"/>
      <c r="E100" s="30"/>
      <c r="F100" s="25"/>
      <c r="G100" s="13"/>
      <c r="H100" s="31"/>
      <c r="I100" s="140"/>
      <c r="J100" s="27"/>
      <c r="K100" s="108"/>
    </row>
    <row r="101" spans="1:11" ht="15" customHeight="1">
      <c r="A101" s="11"/>
      <c r="B101" s="124"/>
      <c r="C101" s="124" t="s">
        <v>99</v>
      </c>
      <c r="D101" s="112">
        <v>5</v>
      </c>
      <c r="E101" s="51" t="s">
        <v>49</v>
      </c>
      <c r="F101" s="79">
        <f>SUM(H101*I101)</f>
        <v>0</v>
      </c>
      <c r="G101" s="52">
        <f>ROUNDDOWN(D101*F101,0)</f>
        <v>0</v>
      </c>
      <c r="H101" s="62"/>
      <c r="I101" s="141">
        <v>1</v>
      </c>
      <c r="J101" s="137" t="s">
        <v>48</v>
      </c>
      <c r="K101" s="108"/>
    </row>
    <row r="102" spans="1:11" ht="15" customHeight="1">
      <c r="A102" s="26"/>
      <c r="B102" s="123"/>
      <c r="C102" s="146"/>
      <c r="D102" s="111"/>
      <c r="E102" s="30"/>
      <c r="F102" s="25"/>
      <c r="G102" s="13"/>
      <c r="H102" s="31"/>
      <c r="I102" s="140"/>
      <c r="J102" s="27"/>
      <c r="K102" s="108"/>
    </row>
    <row r="103" spans="1:11" ht="15" customHeight="1">
      <c r="A103" s="11"/>
      <c r="B103" s="124"/>
      <c r="C103" s="124" t="s">
        <v>100</v>
      </c>
      <c r="D103" s="112">
        <v>8</v>
      </c>
      <c r="E103" s="51" t="s">
        <v>49</v>
      </c>
      <c r="F103" s="79">
        <f>SUM(H103*I103)</f>
        <v>0</v>
      </c>
      <c r="G103" s="52">
        <f>ROUNDDOWN(D103*F103,0)</f>
        <v>0</v>
      </c>
      <c r="H103" s="62"/>
      <c r="I103" s="141">
        <v>1</v>
      </c>
      <c r="J103" s="137" t="s">
        <v>53</v>
      </c>
      <c r="K103" s="108"/>
    </row>
    <row r="104" spans="1:11" ht="15" customHeight="1">
      <c r="A104" s="26"/>
      <c r="B104" s="123"/>
      <c r="C104" s="146"/>
      <c r="D104" s="111"/>
      <c r="E104" s="30"/>
      <c r="F104" s="25"/>
      <c r="G104" s="13"/>
      <c r="H104" s="31"/>
      <c r="I104" s="140"/>
      <c r="J104" s="27"/>
      <c r="K104" s="108"/>
    </row>
    <row r="105" spans="1:11" ht="15" customHeight="1">
      <c r="A105" s="11"/>
      <c r="B105" s="124"/>
      <c r="C105" s="124" t="s">
        <v>101</v>
      </c>
      <c r="D105" s="112">
        <v>153.30000000000001</v>
      </c>
      <c r="E105" s="51" t="s">
        <v>55</v>
      </c>
      <c r="F105" s="79">
        <f>SUM(H105*I105)</f>
        <v>0</v>
      </c>
      <c r="G105" s="52">
        <f>ROUNDDOWN(D105*F105,0)</f>
        <v>0</v>
      </c>
      <c r="H105" s="62"/>
      <c r="I105" s="141">
        <v>2</v>
      </c>
      <c r="J105" s="137"/>
      <c r="K105" s="108"/>
    </row>
    <row r="106" spans="1:11" ht="15" customHeight="1">
      <c r="A106" s="26"/>
      <c r="B106" s="123"/>
      <c r="C106" s="135"/>
      <c r="D106" s="113"/>
      <c r="E106" s="30"/>
      <c r="F106" s="25"/>
      <c r="G106" s="13"/>
      <c r="H106" s="31"/>
      <c r="I106" s="140"/>
      <c r="J106" s="27"/>
      <c r="K106" s="108"/>
    </row>
    <row r="107" spans="1:11" ht="15" customHeight="1">
      <c r="A107" s="11"/>
      <c r="B107" s="124"/>
      <c r="C107" s="124" t="s">
        <v>102</v>
      </c>
      <c r="D107" s="112">
        <v>198.2</v>
      </c>
      <c r="E107" s="51" t="s">
        <v>55</v>
      </c>
      <c r="F107" s="79">
        <f>SUM(H107*I107)</f>
        <v>0</v>
      </c>
      <c r="G107" s="52">
        <f>ROUNDDOWN(D107*F107,0)</f>
        <v>0</v>
      </c>
      <c r="H107" s="62"/>
      <c r="I107" s="141">
        <v>1</v>
      </c>
      <c r="J107" s="137"/>
      <c r="K107" s="108"/>
    </row>
    <row r="108" spans="1:11" ht="15" customHeight="1">
      <c r="A108" s="73"/>
      <c r="B108" s="132"/>
      <c r="C108" s="149"/>
      <c r="D108" s="113"/>
      <c r="E108" s="75"/>
      <c r="F108" s="98"/>
      <c r="G108" s="72"/>
      <c r="H108" s="14"/>
      <c r="I108" s="140"/>
      <c r="J108" s="76"/>
      <c r="K108" s="108"/>
    </row>
    <row r="109" spans="1:11" ht="15" customHeight="1">
      <c r="A109" s="32"/>
      <c r="B109" s="133"/>
      <c r="C109" s="150" t="s">
        <v>103</v>
      </c>
      <c r="D109" s="160">
        <v>95.9</v>
      </c>
      <c r="E109" s="28" t="s">
        <v>55</v>
      </c>
      <c r="F109" s="110">
        <f>SUM(H109*I109)</f>
        <v>0</v>
      </c>
      <c r="G109" s="35">
        <f>ROUNDDOWN(D109*F109,0)</f>
        <v>0</v>
      </c>
      <c r="H109" s="37"/>
      <c r="I109" s="141">
        <v>1</v>
      </c>
      <c r="J109" s="151"/>
      <c r="K109" s="108">
        <f>SUM(J76:J109)</f>
        <v>0</v>
      </c>
    </row>
    <row r="110" spans="1:11" ht="28.15" customHeight="1">
      <c r="C110" s="61"/>
      <c r="D110" s="115"/>
      <c r="E110" s="17"/>
      <c r="F110" s="17"/>
      <c r="G110" s="17"/>
      <c r="H110" s="19"/>
      <c r="I110" s="197" t="s">
        <v>14</v>
      </c>
      <c r="J110" s="198">
        <v>5</v>
      </c>
      <c r="K110" s="108"/>
    </row>
    <row r="111" spans="1:11" ht="6" customHeight="1">
      <c r="D111" s="116"/>
      <c r="I111" s="201"/>
      <c r="K111" s="108"/>
    </row>
    <row r="112" spans="1:11" ht="33" customHeight="1">
      <c r="A112" s="4"/>
      <c r="B112" s="5" t="s">
        <v>5</v>
      </c>
      <c r="C112" s="5" t="s">
        <v>6</v>
      </c>
      <c r="D112" s="6" t="s">
        <v>7</v>
      </c>
      <c r="E112" s="7" t="s">
        <v>8</v>
      </c>
      <c r="F112" s="5" t="s">
        <v>9</v>
      </c>
      <c r="G112" s="5" t="s">
        <v>10</v>
      </c>
      <c r="H112" s="189" t="s">
        <v>60</v>
      </c>
      <c r="I112" s="190" t="s">
        <v>59</v>
      </c>
      <c r="J112" s="159"/>
      <c r="K112" s="108"/>
    </row>
    <row r="113" spans="1:11" ht="15" customHeight="1">
      <c r="A113" s="26"/>
      <c r="B113" s="123"/>
      <c r="C113" s="146"/>
      <c r="D113" s="111"/>
      <c r="E113" s="30"/>
      <c r="F113" s="106"/>
      <c r="G113" s="13"/>
      <c r="H113" s="15"/>
      <c r="I113" s="143"/>
      <c r="J113" s="27"/>
      <c r="K113" s="108"/>
    </row>
    <row r="114" spans="1:11" ht="15" customHeight="1">
      <c r="A114" s="11"/>
      <c r="B114" s="124"/>
      <c r="C114" s="124" t="s">
        <v>104</v>
      </c>
      <c r="D114" s="112">
        <v>219.2</v>
      </c>
      <c r="E114" s="51" t="s">
        <v>55</v>
      </c>
      <c r="F114" s="79">
        <f>SUM(H114*I114)</f>
        <v>0</v>
      </c>
      <c r="G114" s="52">
        <f>ROUNDDOWN(D114*F114,0)</f>
        <v>0</v>
      </c>
      <c r="H114" s="62"/>
      <c r="I114" s="141">
        <v>1</v>
      </c>
      <c r="J114" s="137"/>
      <c r="K114" s="108"/>
    </row>
    <row r="115" spans="1:11" ht="15" customHeight="1">
      <c r="A115" s="26"/>
      <c r="B115" s="123"/>
      <c r="C115" s="146"/>
      <c r="D115" s="111"/>
      <c r="E115" s="30"/>
      <c r="F115" s="25"/>
      <c r="G115" s="13"/>
      <c r="H115" s="15"/>
      <c r="I115" s="140"/>
      <c r="J115" s="27"/>
      <c r="K115" s="108"/>
    </row>
    <row r="116" spans="1:11" ht="15" customHeight="1">
      <c r="A116" s="11"/>
      <c r="B116" s="124"/>
      <c r="C116" s="124" t="s">
        <v>105</v>
      </c>
      <c r="D116" s="112">
        <v>370</v>
      </c>
      <c r="E116" s="51" t="s">
        <v>55</v>
      </c>
      <c r="F116" s="79">
        <f>SUM(H116*I116)</f>
        <v>0</v>
      </c>
      <c r="G116" s="52">
        <f>ROUNDDOWN(D116*F116,0)</f>
        <v>0</v>
      </c>
      <c r="H116" s="62"/>
      <c r="I116" s="141">
        <v>2</v>
      </c>
      <c r="J116" s="137"/>
      <c r="K116" s="108"/>
    </row>
    <row r="117" spans="1:11" ht="15" customHeight="1">
      <c r="A117" s="26"/>
      <c r="B117" s="123"/>
      <c r="C117" s="146"/>
      <c r="D117" s="111"/>
      <c r="E117" s="30"/>
      <c r="F117" s="25"/>
      <c r="G117" s="13"/>
      <c r="H117" s="15"/>
      <c r="I117" s="140"/>
      <c r="J117" s="27"/>
      <c r="K117" s="108"/>
    </row>
    <row r="118" spans="1:11" ht="15" customHeight="1">
      <c r="A118" s="11"/>
      <c r="B118" s="124"/>
      <c r="C118" s="124" t="s">
        <v>106</v>
      </c>
      <c r="D118" s="112">
        <v>286.89999999999998</v>
      </c>
      <c r="E118" s="51" t="s">
        <v>55</v>
      </c>
      <c r="F118" s="79">
        <f>SUM(H118*I118)</f>
        <v>0</v>
      </c>
      <c r="G118" s="52">
        <f>ROUNDDOWN(D118*F118,0)</f>
        <v>0</v>
      </c>
      <c r="H118" s="62"/>
      <c r="I118" s="141">
        <v>3</v>
      </c>
      <c r="J118" s="63"/>
      <c r="K118" s="108"/>
    </row>
    <row r="119" spans="1:11" ht="15" customHeight="1">
      <c r="A119" s="26"/>
      <c r="B119" s="123"/>
      <c r="C119" s="146"/>
      <c r="D119" s="111"/>
      <c r="E119" s="30"/>
      <c r="F119" s="25"/>
      <c r="G119" s="13"/>
      <c r="H119" s="15"/>
      <c r="I119" s="144"/>
      <c r="J119" s="27"/>
      <c r="K119" s="108"/>
    </row>
    <row r="120" spans="1:11" ht="15" customHeight="1">
      <c r="A120" s="11"/>
      <c r="B120" s="124"/>
      <c r="C120" s="146" t="s">
        <v>107</v>
      </c>
      <c r="D120" s="112">
        <v>286.89999999999998</v>
      </c>
      <c r="E120" s="51" t="s">
        <v>55</v>
      </c>
      <c r="F120" s="79">
        <f>SUM(H120*I120)</f>
        <v>0</v>
      </c>
      <c r="G120" s="52">
        <f>ROUNDDOWN(D120*F120,0)</f>
        <v>0</v>
      </c>
      <c r="H120" s="62"/>
      <c r="I120" s="141">
        <v>2</v>
      </c>
      <c r="J120" s="137"/>
      <c r="K120" s="108"/>
    </row>
    <row r="121" spans="1:11" ht="15" customHeight="1">
      <c r="A121" s="26"/>
      <c r="B121" s="123"/>
      <c r="C121" s="147"/>
      <c r="D121" s="111"/>
      <c r="E121" s="30"/>
      <c r="F121" s="25"/>
      <c r="G121" s="13"/>
      <c r="H121" s="31"/>
      <c r="I121" s="144"/>
      <c r="J121" s="27"/>
      <c r="K121" s="108"/>
    </row>
    <row r="122" spans="1:11" ht="15" customHeight="1">
      <c r="A122" s="11"/>
      <c r="B122" s="124"/>
      <c r="C122" s="124" t="s">
        <v>94</v>
      </c>
      <c r="D122" s="112">
        <v>971.1</v>
      </c>
      <c r="E122" s="51" t="s">
        <v>55</v>
      </c>
      <c r="F122" s="79">
        <f>SUM(H122*I122)</f>
        <v>0</v>
      </c>
      <c r="G122" s="52">
        <f>ROUNDDOWN(D122*F122,0)</f>
        <v>0</v>
      </c>
      <c r="H122" s="62"/>
      <c r="I122" s="141">
        <v>3</v>
      </c>
      <c r="J122" s="137"/>
      <c r="K122" s="108"/>
    </row>
    <row r="123" spans="1:11" ht="15" customHeight="1">
      <c r="A123" s="26"/>
      <c r="B123" s="123"/>
      <c r="C123" s="146"/>
      <c r="D123" s="111"/>
      <c r="E123" s="30"/>
      <c r="F123" s="25"/>
      <c r="G123" s="13"/>
      <c r="H123" s="31"/>
      <c r="I123" s="140"/>
      <c r="J123" s="27"/>
      <c r="K123" s="108"/>
    </row>
    <row r="124" spans="1:11" ht="15" customHeight="1">
      <c r="A124" s="11"/>
      <c r="B124" s="124"/>
      <c r="C124" s="124" t="s">
        <v>108</v>
      </c>
      <c r="D124" s="112">
        <v>900</v>
      </c>
      <c r="E124" s="51" t="s">
        <v>55</v>
      </c>
      <c r="F124" s="79">
        <f>SUM(H124*I124)</f>
        <v>0</v>
      </c>
      <c r="G124" s="52">
        <f>ROUNDDOWN(D124*F124,0)</f>
        <v>0</v>
      </c>
      <c r="H124" s="62"/>
      <c r="I124" s="141">
        <v>3</v>
      </c>
      <c r="J124" s="137"/>
      <c r="K124" s="108"/>
    </row>
    <row r="125" spans="1:11" ht="15" customHeight="1">
      <c r="A125" s="26"/>
      <c r="B125" s="123"/>
      <c r="C125" s="146"/>
      <c r="D125" s="111"/>
      <c r="E125" s="30"/>
      <c r="F125" s="25"/>
      <c r="G125" s="13"/>
      <c r="H125" s="31"/>
      <c r="I125" s="140"/>
      <c r="J125" s="27"/>
      <c r="K125" s="108"/>
    </row>
    <row r="126" spans="1:11" ht="15" customHeight="1">
      <c r="A126" s="11"/>
      <c r="B126" s="124"/>
      <c r="C126" s="124" t="s">
        <v>109</v>
      </c>
      <c r="D126" s="112">
        <v>971.1</v>
      </c>
      <c r="E126" s="51" t="s">
        <v>55</v>
      </c>
      <c r="F126" s="79">
        <f>SUM(H126*I126)</f>
        <v>0</v>
      </c>
      <c r="G126" s="52">
        <f>ROUNDDOWN(D126*F126,0)</f>
        <v>0</v>
      </c>
      <c r="H126" s="62"/>
      <c r="I126" s="141">
        <v>1</v>
      </c>
      <c r="J126" s="137"/>
      <c r="K126" s="108"/>
    </row>
    <row r="127" spans="1:11" ht="15" customHeight="1">
      <c r="A127" s="26"/>
      <c r="B127" s="123"/>
      <c r="C127" s="146"/>
      <c r="D127" s="111"/>
      <c r="E127" s="30"/>
      <c r="F127" s="25"/>
      <c r="G127" s="13"/>
      <c r="H127" s="31"/>
      <c r="I127" s="140"/>
      <c r="J127" s="27"/>
      <c r="K127" s="108"/>
    </row>
    <row r="128" spans="1:11" ht="15" customHeight="1">
      <c r="A128" s="11"/>
      <c r="B128" s="124"/>
      <c r="C128" s="124" t="s">
        <v>110</v>
      </c>
      <c r="D128" s="112">
        <v>1</v>
      </c>
      <c r="E128" s="51" t="s">
        <v>18</v>
      </c>
      <c r="F128" s="79">
        <f>SUM(H128*I128)</f>
        <v>0</v>
      </c>
      <c r="G128" s="52">
        <f>ROUNDDOWN(D128*F128,0)</f>
        <v>0</v>
      </c>
      <c r="H128" s="62"/>
      <c r="I128" s="141">
        <v>2</v>
      </c>
      <c r="J128" s="137"/>
      <c r="K128" s="108"/>
    </row>
    <row r="129" spans="1:11" ht="15" customHeight="1">
      <c r="A129" s="26"/>
      <c r="B129" s="123"/>
      <c r="C129" s="146"/>
      <c r="D129" s="111"/>
      <c r="E129" s="30"/>
      <c r="F129" s="25"/>
      <c r="G129" s="13"/>
      <c r="H129" s="31"/>
      <c r="I129" s="144"/>
      <c r="J129" s="27"/>
      <c r="K129" s="108"/>
    </row>
    <row r="130" spans="1:11" ht="15" customHeight="1">
      <c r="A130" s="11"/>
      <c r="B130" s="124"/>
      <c r="C130" s="124" t="s">
        <v>111</v>
      </c>
      <c r="D130" s="112">
        <v>1</v>
      </c>
      <c r="E130" s="51" t="s">
        <v>18</v>
      </c>
      <c r="F130" s="79">
        <f>SUM(H130*I130)</f>
        <v>0</v>
      </c>
      <c r="G130" s="52">
        <f>ROUNDDOWN(D130*F130,0)</f>
        <v>0</v>
      </c>
      <c r="H130" s="62"/>
      <c r="I130" s="141">
        <v>20</v>
      </c>
      <c r="J130" s="63"/>
      <c r="K130" s="109"/>
    </row>
    <row r="131" spans="1:11" ht="15" customHeight="1">
      <c r="A131" s="26"/>
      <c r="B131" s="123"/>
      <c r="C131" s="146"/>
      <c r="D131" s="111"/>
      <c r="E131" s="30"/>
      <c r="F131" s="25"/>
      <c r="G131" s="13"/>
      <c r="H131" s="31"/>
      <c r="I131" s="144"/>
      <c r="J131" s="27"/>
      <c r="K131" s="108"/>
    </row>
    <row r="132" spans="1:11" ht="15" customHeight="1">
      <c r="A132" s="11"/>
      <c r="B132" s="124"/>
      <c r="C132" s="193" t="s">
        <v>112</v>
      </c>
      <c r="D132" s="112"/>
      <c r="E132" s="51"/>
      <c r="F132" s="79"/>
      <c r="G132" s="52"/>
      <c r="H132" s="62"/>
      <c r="I132" s="141"/>
      <c r="J132" s="137">
        <f>SUM(G98:G130)</f>
        <v>0</v>
      </c>
      <c r="K132" s="108"/>
    </row>
    <row r="133" spans="1:11" ht="15" customHeight="1">
      <c r="A133" s="26"/>
      <c r="B133" s="123"/>
      <c r="C133" s="146"/>
      <c r="D133" s="111"/>
      <c r="E133" s="30"/>
      <c r="F133" s="25"/>
      <c r="G133" s="13"/>
      <c r="H133" s="31"/>
      <c r="I133" s="144"/>
      <c r="J133" s="27"/>
      <c r="K133" s="108"/>
    </row>
    <row r="134" spans="1:11" ht="15" customHeight="1">
      <c r="A134" s="11"/>
      <c r="B134" s="124"/>
      <c r="C134" s="124"/>
      <c r="D134" s="112"/>
      <c r="E134" s="51"/>
      <c r="F134" s="53"/>
      <c r="G134" s="52">
        <f>ROUNDDOWN(D134*F134,0)</f>
        <v>0</v>
      </c>
      <c r="H134" s="62"/>
      <c r="I134" s="139"/>
      <c r="J134" s="63"/>
      <c r="K134" s="108"/>
    </row>
    <row r="135" spans="1:11" ht="15" customHeight="1">
      <c r="A135" s="26"/>
      <c r="B135" s="123"/>
      <c r="C135" s="146"/>
      <c r="D135" s="111"/>
      <c r="E135" s="30"/>
      <c r="F135" s="25"/>
      <c r="G135" s="13"/>
      <c r="H135" s="31"/>
      <c r="I135" s="144"/>
      <c r="J135" s="27"/>
      <c r="K135" s="108"/>
    </row>
    <row r="136" spans="1:11" ht="15" customHeight="1">
      <c r="A136" s="11">
        <v>7</v>
      </c>
      <c r="B136" s="124" t="s">
        <v>113</v>
      </c>
      <c r="C136" s="124" t="s">
        <v>114</v>
      </c>
      <c r="D136" s="112">
        <v>8.6</v>
      </c>
      <c r="E136" s="51" t="s">
        <v>55</v>
      </c>
      <c r="F136" s="79">
        <f>SUM(H136*I136)</f>
        <v>0</v>
      </c>
      <c r="G136" s="52">
        <f>ROUNDDOWN(D136*F136,0)</f>
        <v>0</v>
      </c>
      <c r="H136" s="62"/>
      <c r="I136" s="141">
        <v>1</v>
      </c>
      <c r="J136" s="63"/>
      <c r="K136" s="108"/>
    </row>
    <row r="137" spans="1:11" ht="15" customHeight="1">
      <c r="A137" s="26"/>
      <c r="B137" s="123"/>
      <c r="C137" s="146"/>
      <c r="D137" s="111"/>
      <c r="E137" s="30"/>
      <c r="F137" s="25"/>
      <c r="G137" s="13"/>
      <c r="H137" s="31"/>
      <c r="I137" s="144"/>
      <c r="J137" s="27"/>
      <c r="K137" s="108"/>
    </row>
    <row r="138" spans="1:11" ht="15" customHeight="1">
      <c r="A138" s="11"/>
      <c r="B138" s="124"/>
      <c r="C138" s="124" t="s">
        <v>115</v>
      </c>
      <c r="D138" s="112">
        <v>259.2</v>
      </c>
      <c r="E138" s="51" t="s">
        <v>55</v>
      </c>
      <c r="F138" s="79">
        <f>SUM(H138*I138)</f>
        <v>0</v>
      </c>
      <c r="G138" s="52">
        <f>ROUNDDOWN(D138*F138,0)</f>
        <v>0</v>
      </c>
      <c r="H138" s="62"/>
      <c r="I138" s="141">
        <v>1</v>
      </c>
      <c r="J138" s="63"/>
      <c r="K138" s="108"/>
    </row>
    <row r="139" spans="1:11" ht="15" customHeight="1">
      <c r="A139" s="26"/>
      <c r="B139" s="123"/>
      <c r="C139" s="146"/>
      <c r="D139" s="111"/>
      <c r="E139" s="30"/>
      <c r="F139" s="25"/>
      <c r="G139" s="13"/>
      <c r="H139" s="31"/>
      <c r="I139" s="144"/>
      <c r="J139" s="27"/>
      <c r="K139" s="108"/>
    </row>
    <row r="140" spans="1:11" ht="15" customHeight="1">
      <c r="A140" s="11"/>
      <c r="B140" s="124"/>
      <c r="C140" s="124" t="s">
        <v>94</v>
      </c>
      <c r="D140" s="112">
        <v>267.8</v>
      </c>
      <c r="E140" s="51" t="s">
        <v>55</v>
      </c>
      <c r="F140" s="79">
        <f>SUM(H140*I140)</f>
        <v>0</v>
      </c>
      <c r="G140" s="52">
        <f>ROUNDDOWN(D140*F140,0)</f>
        <v>0</v>
      </c>
      <c r="H140" s="62"/>
      <c r="I140" s="141">
        <v>3</v>
      </c>
      <c r="J140" s="63"/>
      <c r="K140" s="108"/>
    </row>
    <row r="141" spans="1:11" ht="15" customHeight="1">
      <c r="A141" s="26"/>
      <c r="B141" s="123"/>
      <c r="C141" s="146"/>
      <c r="D141" s="111"/>
      <c r="E141" s="30"/>
      <c r="F141" s="25"/>
      <c r="G141" s="13"/>
      <c r="H141" s="31"/>
      <c r="I141" s="144"/>
      <c r="J141" s="27"/>
      <c r="K141" s="108"/>
    </row>
    <row r="142" spans="1:11" ht="15" customHeight="1">
      <c r="A142" s="11"/>
      <c r="B142" s="124"/>
      <c r="C142" s="124" t="s">
        <v>109</v>
      </c>
      <c r="D142" s="112">
        <v>267.8</v>
      </c>
      <c r="E142" s="51" t="s">
        <v>55</v>
      </c>
      <c r="F142" s="79">
        <f>SUM(H142*I142)</f>
        <v>0</v>
      </c>
      <c r="G142" s="52">
        <f>ROUNDDOWN(D142*F142,0)</f>
        <v>0</v>
      </c>
      <c r="H142" s="62"/>
      <c r="I142" s="141">
        <v>1</v>
      </c>
      <c r="J142" s="63"/>
      <c r="K142" s="108"/>
    </row>
    <row r="143" spans="1:11" ht="15" customHeight="1">
      <c r="A143" s="26"/>
      <c r="B143" s="123"/>
      <c r="C143" s="146"/>
      <c r="D143" s="111"/>
      <c r="E143" s="30"/>
      <c r="F143" s="25"/>
      <c r="G143" s="13"/>
      <c r="H143" s="31"/>
      <c r="I143" s="144"/>
      <c r="J143" s="27"/>
      <c r="K143" s="108"/>
    </row>
    <row r="144" spans="1:11" ht="15" customHeight="1">
      <c r="A144" s="11"/>
      <c r="B144" s="16"/>
      <c r="C144" s="124" t="s">
        <v>111</v>
      </c>
      <c r="D144" s="112">
        <v>1</v>
      </c>
      <c r="E144" s="51" t="s">
        <v>18</v>
      </c>
      <c r="F144" s="79">
        <f>SUM(H144*I144)</f>
        <v>0</v>
      </c>
      <c r="G144" s="52">
        <f>ROUNDDOWN(D144*F144,0)</f>
        <v>0</v>
      </c>
      <c r="H144" s="62"/>
      <c r="I144" s="141">
        <v>20</v>
      </c>
      <c r="J144" s="162"/>
      <c r="K144" s="108"/>
    </row>
    <row r="145" spans="1:11" ht="15" customHeight="1">
      <c r="A145" s="73"/>
      <c r="B145" s="132"/>
      <c r="C145" s="146"/>
      <c r="D145" s="111"/>
      <c r="E145" s="30"/>
      <c r="F145" s="25"/>
      <c r="G145" s="13"/>
      <c r="H145" s="31"/>
      <c r="I145" s="144"/>
      <c r="J145" s="27"/>
      <c r="K145" s="108"/>
    </row>
    <row r="146" spans="1:11" ht="15" customHeight="1">
      <c r="A146" s="32"/>
      <c r="B146" s="133"/>
      <c r="C146" s="194" t="s">
        <v>116</v>
      </c>
      <c r="D146" s="152"/>
      <c r="E146" s="57"/>
      <c r="F146" s="70"/>
      <c r="G146" s="58"/>
      <c r="H146" s="68"/>
      <c r="I146" s="195"/>
      <c r="J146" s="155">
        <f>SUM(G135:G144)</f>
        <v>0</v>
      </c>
      <c r="K146" s="108"/>
    </row>
    <row r="147" spans="1:11" ht="28.15" customHeight="1">
      <c r="C147" s="196"/>
      <c r="D147" s="156"/>
      <c r="E147" s="157"/>
      <c r="F147" s="157"/>
      <c r="G147" s="157"/>
      <c r="H147" s="158"/>
      <c r="I147" s="197" t="s">
        <v>14</v>
      </c>
      <c r="J147" s="198">
        <v>6</v>
      </c>
      <c r="K147" s="108"/>
    </row>
    <row r="148" spans="1:11" ht="6.75" customHeight="1">
      <c r="D148" s="116"/>
      <c r="I148" s="201"/>
      <c r="K148" s="108"/>
    </row>
    <row r="149" spans="1:11" ht="34.5" customHeight="1">
      <c r="A149" s="4"/>
      <c r="B149" s="5" t="s">
        <v>5</v>
      </c>
      <c r="C149" s="5" t="s">
        <v>6</v>
      </c>
      <c r="D149" s="6" t="s">
        <v>7</v>
      </c>
      <c r="E149" s="7" t="s">
        <v>8</v>
      </c>
      <c r="F149" s="5" t="s">
        <v>9</v>
      </c>
      <c r="G149" s="5" t="s">
        <v>10</v>
      </c>
      <c r="H149" s="189" t="s">
        <v>60</v>
      </c>
      <c r="I149" s="190" t="s">
        <v>59</v>
      </c>
      <c r="J149" s="9"/>
      <c r="K149" s="108"/>
    </row>
    <row r="150" spans="1:11" ht="15" customHeight="1">
      <c r="A150" s="26"/>
      <c r="B150" s="123"/>
      <c r="C150" s="146"/>
      <c r="D150" s="111"/>
      <c r="E150" s="30"/>
      <c r="F150" s="106"/>
      <c r="G150" s="13"/>
      <c r="H150" s="15"/>
      <c r="I150" s="143"/>
      <c r="J150" s="27"/>
      <c r="K150" s="108"/>
    </row>
    <row r="151" spans="1:11" ht="15" customHeight="1">
      <c r="A151" s="11">
        <v>8</v>
      </c>
      <c r="B151" s="124" t="s">
        <v>19</v>
      </c>
      <c r="C151" s="124" t="s">
        <v>117</v>
      </c>
      <c r="D151" s="112">
        <v>1</v>
      </c>
      <c r="E151" s="51" t="s">
        <v>18</v>
      </c>
      <c r="F151" s="79">
        <f>SUM(H151*I151)</f>
        <v>0</v>
      </c>
      <c r="G151" s="52">
        <f>ROUNDDOWN(D151*F151,0)</f>
        <v>0</v>
      </c>
      <c r="H151" s="62"/>
      <c r="I151" s="141">
        <v>5</v>
      </c>
      <c r="J151" s="63"/>
      <c r="K151" s="108"/>
    </row>
    <row r="152" spans="1:11" ht="15" customHeight="1">
      <c r="A152" s="26"/>
      <c r="B152" s="123"/>
      <c r="C152" s="146"/>
      <c r="D152" s="111"/>
      <c r="E152" s="30"/>
      <c r="F152" s="25"/>
      <c r="G152" s="13"/>
      <c r="H152" s="15"/>
      <c r="I152" s="144"/>
      <c r="J152" s="27"/>
      <c r="K152" s="108"/>
    </row>
    <row r="153" spans="1:11" ht="15" customHeight="1">
      <c r="A153" s="11"/>
      <c r="B153" s="124"/>
      <c r="C153" s="124"/>
      <c r="D153" s="112"/>
      <c r="E153" s="51"/>
      <c r="F153" s="79"/>
      <c r="G153" s="52"/>
      <c r="H153" s="62"/>
      <c r="I153" s="141"/>
      <c r="J153" s="63"/>
      <c r="K153" s="108"/>
    </row>
    <row r="154" spans="1:11" ht="15" customHeight="1">
      <c r="A154" s="26"/>
      <c r="B154" s="123"/>
      <c r="C154" s="146"/>
      <c r="D154" s="111"/>
      <c r="E154" s="30"/>
      <c r="F154" s="25"/>
      <c r="G154" s="13"/>
      <c r="H154" s="31"/>
      <c r="I154" s="144"/>
      <c r="J154" s="27"/>
      <c r="K154" s="108"/>
    </row>
    <row r="155" spans="1:11" ht="15" customHeight="1">
      <c r="A155" s="11"/>
      <c r="B155" s="122"/>
      <c r="C155" s="194" t="s">
        <v>118</v>
      </c>
      <c r="D155" s="152"/>
      <c r="E155" s="57"/>
      <c r="F155" s="70"/>
      <c r="G155" s="58"/>
      <c r="H155" s="68"/>
      <c r="I155" s="141"/>
      <c r="J155" s="155">
        <f>SUM(G150:G153)</f>
        <v>0</v>
      </c>
      <c r="K155" s="108"/>
    </row>
    <row r="156" spans="1:11" ht="15" customHeight="1">
      <c r="A156" s="26"/>
      <c r="B156" s="123"/>
      <c r="C156" s="147"/>
      <c r="D156" s="111"/>
      <c r="E156" s="30"/>
      <c r="F156" s="25"/>
      <c r="G156" s="13"/>
      <c r="H156" s="15"/>
      <c r="I156" s="15"/>
      <c r="J156" s="27"/>
      <c r="K156" s="108"/>
    </row>
    <row r="157" spans="1:11" ht="15" customHeight="1">
      <c r="A157" s="11"/>
      <c r="B157" s="124"/>
      <c r="C157" s="124"/>
      <c r="D157" s="112"/>
      <c r="E157" s="51"/>
      <c r="F157" s="53"/>
      <c r="G157" s="52">
        <f>ROUNDDOWN(D157*F157,0)</f>
        <v>0</v>
      </c>
      <c r="H157" s="62"/>
      <c r="I157" s="62"/>
      <c r="J157" s="63"/>
      <c r="K157" s="108"/>
    </row>
    <row r="158" spans="1:11" ht="15" customHeight="1">
      <c r="A158" s="26"/>
      <c r="B158" s="123"/>
      <c r="C158" s="146"/>
      <c r="D158" s="111"/>
      <c r="E158" s="30"/>
      <c r="F158" s="25"/>
      <c r="G158" s="13"/>
      <c r="H158" s="15"/>
      <c r="I158" s="15"/>
      <c r="J158" s="27"/>
      <c r="K158" s="108"/>
    </row>
    <row r="159" spans="1:11" ht="15" customHeight="1">
      <c r="A159" s="11"/>
      <c r="B159" s="124"/>
      <c r="C159" s="124"/>
      <c r="D159" s="112"/>
      <c r="E159" s="51"/>
      <c r="F159" s="121"/>
      <c r="G159" s="52">
        <f>ROUNDDOWN(D159*F159,0)</f>
        <v>0</v>
      </c>
      <c r="H159" s="62"/>
      <c r="I159" s="62"/>
      <c r="J159" s="63"/>
      <c r="K159" s="108"/>
    </row>
    <row r="160" spans="1:11" ht="15" customHeight="1">
      <c r="A160" s="26"/>
      <c r="B160" s="123"/>
      <c r="C160" s="146"/>
      <c r="D160" s="111"/>
      <c r="E160" s="30"/>
      <c r="F160" s="25"/>
      <c r="G160" s="13"/>
      <c r="H160" s="15"/>
      <c r="I160" s="15"/>
      <c r="J160" s="27"/>
      <c r="K160" s="108"/>
    </row>
    <row r="161" spans="1:11" ht="15" customHeight="1">
      <c r="A161" s="11"/>
      <c r="B161" s="124"/>
      <c r="C161" s="124"/>
      <c r="D161" s="112"/>
      <c r="E161" s="51"/>
      <c r="F161" s="53"/>
      <c r="G161" s="52">
        <f>ROUNDDOWN(D161*F161,0)</f>
        <v>0</v>
      </c>
      <c r="H161" s="62"/>
      <c r="I161" s="62"/>
      <c r="J161" s="63"/>
      <c r="K161" s="108"/>
    </row>
    <row r="162" spans="1:11" ht="15" customHeight="1">
      <c r="A162" s="26"/>
      <c r="B162" s="123"/>
      <c r="C162" s="146"/>
      <c r="D162" s="111"/>
      <c r="E162" s="30"/>
      <c r="F162" s="25"/>
      <c r="G162" s="13"/>
      <c r="H162" s="31"/>
      <c r="I162" s="15"/>
      <c r="J162" s="27"/>
      <c r="K162" s="108"/>
    </row>
    <row r="163" spans="1:11" ht="15" customHeight="1">
      <c r="A163" s="11"/>
      <c r="B163" s="124"/>
      <c r="C163" s="124"/>
      <c r="D163" s="112"/>
      <c r="E163" s="51"/>
      <c r="F163" s="53"/>
      <c r="G163" s="52">
        <f>ROUNDDOWN(D163*F163,0)</f>
        <v>0</v>
      </c>
      <c r="H163" s="62"/>
      <c r="I163" s="62"/>
      <c r="J163" s="63"/>
      <c r="K163" s="108"/>
    </row>
    <row r="164" spans="1:11" ht="15" customHeight="1">
      <c r="A164" s="26"/>
      <c r="B164" s="123"/>
      <c r="C164" s="146"/>
      <c r="D164" s="111"/>
      <c r="E164" s="30"/>
      <c r="F164" s="25"/>
      <c r="G164" s="13"/>
      <c r="H164" s="31"/>
      <c r="I164" s="15"/>
      <c r="J164" s="27"/>
      <c r="K164" s="108"/>
    </row>
    <row r="165" spans="1:11" ht="15" customHeight="1">
      <c r="A165" s="11"/>
      <c r="B165" s="124"/>
      <c r="C165" s="124"/>
      <c r="D165" s="112"/>
      <c r="E165" s="51"/>
      <c r="F165" s="53"/>
      <c r="G165" s="52">
        <f>ROUNDDOWN(D165*F165,0)</f>
        <v>0</v>
      </c>
      <c r="H165" s="62"/>
      <c r="I165" s="62"/>
      <c r="J165" s="63"/>
      <c r="K165" s="108"/>
    </row>
    <row r="166" spans="1:11" ht="15" customHeight="1">
      <c r="A166" s="26"/>
      <c r="B166" s="123"/>
      <c r="C166" s="146"/>
      <c r="D166" s="111"/>
      <c r="E166" s="30"/>
      <c r="F166" s="25"/>
      <c r="G166" s="13"/>
      <c r="H166" s="31"/>
      <c r="I166" s="15"/>
      <c r="J166" s="27"/>
      <c r="K166" s="108"/>
    </row>
    <row r="167" spans="1:11" ht="15" customHeight="1">
      <c r="A167" s="11"/>
      <c r="B167" s="124"/>
      <c r="C167" s="124"/>
      <c r="D167" s="112"/>
      <c r="E167" s="51"/>
      <c r="F167" s="53"/>
      <c r="G167" s="52">
        <f>ROUNDDOWN(D167*F167,0)</f>
        <v>0</v>
      </c>
      <c r="H167" s="62"/>
      <c r="I167" s="62"/>
      <c r="J167" s="63"/>
      <c r="K167" s="109"/>
    </row>
    <row r="168" spans="1:11" ht="15" customHeight="1">
      <c r="A168" s="26"/>
      <c r="B168" s="123"/>
      <c r="C168" s="146"/>
      <c r="D168" s="111"/>
      <c r="E168" s="30"/>
      <c r="F168" s="25"/>
      <c r="G168" s="13"/>
      <c r="H168" s="31"/>
      <c r="I168" s="15"/>
      <c r="J168" s="27"/>
      <c r="K168" s="108"/>
    </row>
    <row r="169" spans="1:11" ht="15" customHeight="1">
      <c r="A169" s="11"/>
      <c r="B169" s="124"/>
      <c r="C169" s="124"/>
      <c r="D169" s="112"/>
      <c r="E169" s="51"/>
      <c r="F169" s="53"/>
      <c r="G169" s="52">
        <f>ROUNDDOWN(D169*F169,0)</f>
        <v>0</v>
      </c>
      <c r="H169" s="62"/>
      <c r="I169" s="62"/>
      <c r="J169" s="63"/>
      <c r="K169" s="108"/>
    </row>
    <row r="170" spans="1:11" ht="15" customHeight="1">
      <c r="A170" s="26"/>
      <c r="B170" s="123"/>
      <c r="C170" s="146"/>
      <c r="D170" s="111"/>
      <c r="E170" s="30"/>
      <c r="F170" s="25"/>
      <c r="G170" s="13"/>
      <c r="H170" s="31"/>
      <c r="I170" s="15"/>
      <c r="J170" s="27"/>
      <c r="K170" s="108"/>
    </row>
    <row r="171" spans="1:11" ht="15" customHeight="1">
      <c r="A171" s="11"/>
      <c r="B171" s="124"/>
      <c r="C171" s="124"/>
      <c r="D171" s="112"/>
      <c r="E171" s="51"/>
      <c r="F171" s="53"/>
      <c r="G171" s="52">
        <f>ROUNDDOWN(D171*F171,0)</f>
        <v>0</v>
      </c>
      <c r="H171" s="62"/>
      <c r="I171" s="62"/>
      <c r="J171" s="63"/>
      <c r="K171" s="108"/>
    </row>
    <row r="172" spans="1:11" ht="15" customHeight="1">
      <c r="A172" s="26"/>
      <c r="B172" s="123"/>
      <c r="C172" s="146"/>
      <c r="D172" s="111"/>
      <c r="E172" s="30"/>
      <c r="F172" s="25"/>
      <c r="G172" s="13"/>
      <c r="H172" s="31"/>
      <c r="I172" s="15"/>
      <c r="J172" s="27"/>
      <c r="K172" s="108"/>
    </row>
    <row r="173" spans="1:11" ht="15" customHeight="1">
      <c r="A173" s="11"/>
      <c r="B173" s="124"/>
      <c r="C173" s="124"/>
      <c r="D173" s="112"/>
      <c r="E173" s="51"/>
      <c r="F173" s="53"/>
      <c r="G173" s="52">
        <f>ROUNDDOWN(D173*F173,0)</f>
        <v>0</v>
      </c>
      <c r="H173" s="62"/>
      <c r="I173" s="62"/>
      <c r="J173" s="63"/>
      <c r="K173" s="108"/>
    </row>
    <row r="174" spans="1:11" ht="15" customHeight="1">
      <c r="A174" s="26"/>
      <c r="B174" s="123"/>
      <c r="C174" s="146"/>
      <c r="D174" s="111"/>
      <c r="E174" s="30"/>
      <c r="F174" s="25"/>
      <c r="G174" s="13"/>
      <c r="H174" s="31"/>
      <c r="I174" s="15"/>
      <c r="J174" s="27"/>
      <c r="K174" s="108"/>
    </row>
    <row r="175" spans="1:11" ht="15" customHeight="1">
      <c r="A175" s="11"/>
      <c r="B175" s="124"/>
      <c r="C175" s="124"/>
      <c r="D175" s="112"/>
      <c r="E175" s="51"/>
      <c r="F175" s="53"/>
      <c r="G175" s="52">
        <f>ROUNDDOWN(D175*F175,0)</f>
        <v>0</v>
      </c>
      <c r="H175" s="62"/>
      <c r="I175" s="62"/>
      <c r="J175" s="63"/>
      <c r="K175" s="108"/>
    </row>
    <row r="176" spans="1:11" ht="15" customHeight="1">
      <c r="A176" s="26"/>
      <c r="B176" s="123"/>
      <c r="C176" s="146"/>
      <c r="D176" s="111"/>
      <c r="E176" s="30"/>
      <c r="F176" s="25"/>
      <c r="G176" s="13"/>
      <c r="H176" s="31"/>
      <c r="I176" s="15"/>
      <c r="J176" s="27"/>
      <c r="K176" s="108"/>
    </row>
    <row r="177" spans="1:11" ht="15" customHeight="1">
      <c r="A177" s="11"/>
      <c r="B177" s="16" t="s">
        <v>20</v>
      </c>
      <c r="C177" s="124"/>
      <c r="D177" s="112"/>
      <c r="E177" s="51"/>
      <c r="F177" s="53"/>
      <c r="G177" s="52">
        <f>SUM(G2:G175)</f>
        <v>0</v>
      </c>
      <c r="H177" s="62"/>
      <c r="I177" s="62"/>
      <c r="J177" s="63"/>
      <c r="K177" s="108"/>
    </row>
    <row r="178" spans="1:11" ht="15" customHeight="1">
      <c r="A178" s="26"/>
      <c r="B178" s="123"/>
      <c r="C178" s="146"/>
      <c r="D178" s="111"/>
      <c r="E178" s="30"/>
      <c r="F178" s="25"/>
      <c r="G178" s="13"/>
      <c r="H178" s="31"/>
      <c r="I178" s="15"/>
      <c r="J178" s="27"/>
      <c r="K178" s="108"/>
    </row>
    <row r="179" spans="1:11" ht="15" customHeight="1">
      <c r="A179" s="11"/>
      <c r="B179" s="124"/>
      <c r="C179" s="124"/>
      <c r="D179" s="112"/>
      <c r="E179" s="51"/>
      <c r="F179" s="53"/>
      <c r="G179" s="52">
        <f>ROUNDDOWN(D179*F179,0)</f>
        <v>0</v>
      </c>
      <c r="H179" s="62"/>
      <c r="I179" s="62"/>
      <c r="J179" s="63"/>
      <c r="K179" s="108"/>
    </row>
    <row r="180" spans="1:11" ht="15" customHeight="1">
      <c r="A180" s="26"/>
      <c r="B180" s="123"/>
      <c r="C180" s="146"/>
      <c r="D180" s="111"/>
      <c r="E180" s="30"/>
      <c r="F180" s="25"/>
      <c r="G180" s="13"/>
      <c r="H180" s="31"/>
      <c r="I180" s="15"/>
      <c r="J180" s="27"/>
      <c r="K180" s="108"/>
    </row>
    <row r="181" spans="1:11" ht="15" customHeight="1">
      <c r="A181" s="11"/>
      <c r="B181" s="124"/>
      <c r="C181" s="124"/>
      <c r="D181" s="112"/>
      <c r="E181" s="51"/>
      <c r="F181" s="53"/>
      <c r="G181" s="52"/>
      <c r="H181" s="62"/>
      <c r="I181" s="62"/>
      <c r="J181" s="63"/>
      <c r="K181" s="108"/>
    </row>
    <row r="182" spans="1:11" ht="15" customHeight="1">
      <c r="A182" s="73"/>
      <c r="B182" s="132"/>
      <c r="C182" s="149"/>
      <c r="D182" s="113"/>
      <c r="E182" s="75"/>
      <c r="F182" s="98"/>
      <c r="G182" s="72"/>
      <c r="H182" s="14"/>
      <c r="I182" s="99"/>
      <c r="J182" s="76"/>
      <c r="K182" s="108"/>
    </row>
    <row r="183" spans="1:11" ht="15" customHeight="1">
      <c r="A183" s="32"/>
      <c r="B183" s="133"/>
      <c r="C183" s="150"/>
      <c r="D183" s="114"/>
      <c r="E183" s="28"/>
      <c r="F183" s="34"/>
      <c r="G183" s="35"/>
      <c r="H183" s="101"/>
      <c r="I183" s="37"/>
      <c r="J183" s="38"/>
      <c r="K183" s="108"/>
    </row>
    <row r="184" spans="1:11" ht="28.15" customHeight="1">
      <c r="C184" s="61"/>
      <c r="D184" s="115"/>
      <c r="E184" s="17"/>
      <c r="F184" s="17"/>
      <c r="G184" s="17"/>
      <c r="H184" s="19"/>
      <c r="I184" s="20" t="s">
        <v>14</v>
      </c>
      <c r="J184" s="21">
        <v>7</v>
      </c>
      <c r="K184" s="108"/>
    </row>
    <row r="185" spans="1:11" ht="4.9000000000000004" customHeight="1">
      <c r="D185" s="116"/>
      <c r="K185" s="108"/>
    </row>
  </sheetData>
  <phoneticPr fontId="3"/>
  <dataValidations count="1">
    <dataValidation imeMode="on" allowBlank="1" showInputMessage="1" showErrorMessage="1" sqref="G1:J1 G2:I37 D1:F37 D38:I155 A1:C175 G156:I175 J2:J1048576 D156:D65485 E156:F1048576 G176:G65485 B176:C65485 H176:I1048576 A176:A1048576 K1:IV1048576" xr:uid="{00000000-0002-0000-0300-000000000000}"/>
  </dataValidations>
  <printOptions horizontalCentered="1" verticalCentered="1"/>
  <pageMargins left="0.39370078740157483" right="0.39370078740157483" top="0.76" bottom="0.19685039370078741" header="0" footer="0"/>
  <pageSetup paperSize="9" scale="90" orientation="landscape" r:id="rId1"/>
  <headerFooter alignWithMargins="0"/>
  <rowBreaks count="4" manualBreakCount="4">
    <brk id="37" max="9" man="1"/>
    <brk id="74" max="9" man="1"/>
    <brk id="111" max="9" man="1"/>
    <brk id="14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表紙 </vt:lpstr>
      <vt:lpstr>総括</vt:lpstr>
      <vt:lpstr>直接作業費</vt:lpstr>
      <vt:lpstr>直接作業費細目 </vt:lpstr>
      <vt:lpstr>総括!Print_Area</vt:lpstr>
      <vt:lpstr>直接作業費!Print_Area</vt:lpstr>
      <vt:lpstr>'直接作業費細目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zero</dc:title>
  <dc:creator>wise</dc:creator>
  <cp:lastModifiedBy>User</cp:lastModifiedBy>
  <cp:lastPrinted>2026-02-19T06:28:53Z</cp:lastPrinted>
  <dcterms:created xsi:type="dcterms:W3CDTF">1996-12-11T06:53:03Z</dcterms:created>
  <dcterms:modified xsi:type="dcterms:W3CDTF">2026-02-27T07:23:44Z</dcterms:modified>
</cp:coreProperties>
</file>